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vana\Desktop\NOVI DESKTOP\PRORAČUN\POLUGODIŠNJI OBRAČUN 2021\"/>
    </mc:Choice>
  </mc:AlternateContent>
  <xr:revisionPtr revIDLastSave="0" documentId="13_ncr:1_{1BE1BB35-A3C0-47C1-BF7D-6E9DC1D097B1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List1" sheetId="1" r:id="rId1"/>
    <sheet name="List2" sheetId="2" r:id="rId2"/>
    <sheet name="List3" sheetId="3" r:id="rId3"/>
  </sheets>
  <calcPr calcId="181029"/>
</workbook>
</file>

<file path=xl/calcChain.xml><?xml version="1.0" encoding="utf-8"?>
<calcChain xmlns="http://schemas.openxmlformats.org/spreadsheetml/2006/main">
  <c r="E80" i="1" l="1"/>
  <c r="I80" i="1" s="1"/>
  <c r="I71" i="1"/>
  <c r="I69" i="1"/>
  <c r="I65" i="1"/>
  <c r="I64" i="1"/>
  <c r="I61" i="1"/>
  <c r="I60" i="1"/>
  <c r="I59" i="1"/>
  <c r="I58" i="1"/>
  <c r="I56" i="1"/>
  <c r="I54" i="1"/>
  <c r="I53" i="1"/>
  <c r="I52" i="1"/>
  <c r="I45" i="1"/>
  <c r="J80" i="1"/>
  <c r="J79" i="1"/>
  <c r="J78" i="1"/>
  <c r="J76" i="1"/>
  <c r="J75" i="1"/>
  <c r="J74" i="1"/>
  <c r="J73" i="1"/>
  <c r="J72" i="1"/>
  <c r="J71" i="1"/>
  <c r="J70" i="1"/>
  <c r="J69" i="1"/>
  <c r="J68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I44" i="1"/>
  <c r="I34" i="1"/>
  <c r="I33" i="1"/>
  <c r="I26" i="1"/>
  <c r="I25" i="1"/>
  <c r="I24" i="1"/>
  <c r="I23" i="1"/>
  <c r="I22" i="1"/>
  <c r="I21" i="1"/>
  <c r="I20" i="1"/>
  <c r="I19" i="1"/>
  <c r="I18" i="1"/>
  <c r="J15" i="1"/>
  <c r="I15" i="1"/>
  <c r="J14" i="1"/>
  <c r="J13" i="1"/>
  <c r="J12" i="1"/>
  <c r="J11" i="1"/>
  <c r="I13" i="1"/>
  <c r="I11" i="1"/>
  <c r="J10" i="1"/>
  <c r="I10" i="1"/>
  <c r="F75" i="1" l="1"/>
  <c r="F73" i="1"/>
  <c r="F69" i="1"/>
  <c r="F64" i="1"/>
  <c r="F60" i="1"/>
  <c r="F58" i="1"/>
  <c r="F54" i="1"/>
  <c r="F52" i="1"/>
  <c r="F49" i="1"/>
  <c r="F46" i="1"/>
  <c r="F44" i="1"/>
  <c r="F42" i="1"/>
  <c r="F26" i="1"/>
  <c r="F23" i="1"/>
  <c r="F18" i="1"/>
  <c r="F10" i="1"/>
  <c r="F80" i="1" s="1"/>
  <c r="H75" i="1"/>
  <c r="H73" i="1"/>
  <c r="H69" i="1"/>
  <c r="H64" i="1"/>
  <c r="H60" i="1"/>
  <c r="H58" i="1"/>
  <c r="H54" i="1"/>
  <c r="H52" i="1"/>
  <c r="H49" i="1"/>
  <c r="H46" i="1"/>
  <c r="H44" i="1"/>
  <c r="H42" i="1"/>
  <c r="H26" i="1"/>
  <c r="H23" i="1"/>
  <c r="H18" i="1"/>
  <c r="H10" i="1"/>
  <c r="E46" i="1"/>
  <c r="E26" i="1"/>
  <c r="H80" i="1" l="1"/>
  <c r="E64" i="1"/>
  <c r="E75" i="1" l="1"/>
  <c r="E69" i="1" l="1"/>
  <c r="E73" i="1" l="1"/>
  <c r="E60" i="1"/>
  <c r="E58" i="1"/>
  <c r="E54" i="1"/>
  <c r="E52" i="1"/>
  <c r="E49" i="1"/>
  <c r="E44" i="1"/>
  <c r="E42" i="1"/>
  <c r="E23" i="1"/>
  <c r="E18" i="1"/>
  <c r="E10" i="1"/>
</calcChain>
</file>

<file path=xl/sharedStrings.xml><?xml version="1.0" encoding="utf-8"?>
<sst xmlns="http://schemas.openxmlformats.org/spreadsheetml/2006/main" count="241" uniqueCount="208">
  <si>
    <t>Cilj</t>
  </si>
  <si>
    <t>Pokazatelj rezultata</t>
  </si>
  <si>
    <t>Naziv Programa</t>
  </si>
  <si>
    <t>Rad Općinskog vijeća</t>
  </si>
  <si>
    <t xml:space="preserve">A1001 01             </t>
  </si>
  <si>
    <t>Financiranje rada političkih stranaka zastupljenih u Općinskom vijeću</t>
  </si>
  <si>
    <t>P1001</t>
  </si>
  <si>
    <t>P1002</t>
  </si>
  <si>
    <t>Izbori za vijeća mjesnih odbora</t>
  </si>
  <si>
    <t>P1003</t>
  </si>
  <si>
    <t>A1003 01</t>
  </si>
  <si>
    <t>Rad izvršnog tijela</t>
  </si>
  <si>
    <t>P1004</t>
  </si>
  <si>
    <t>Redovna djelatnost Jedinstvenog upravnog tijela</t>
  </si>
  <si>
    <t>P1005</t>
  </si>
  <si>
    <t>Javna rasvjeta</t>
  </si>
  <si>
    <t>Tekuće održavanje nerazvrstanih cesta</t>
  </si>
  <si>
    <t>Tekuće održavanje javnih površina</t>
  </si>
  <si>
    <t>P1006</t>
  </si>
  <si>
    <t>A1006 01</t>
  </si>
  <si>
    <t>P1007</t>
  </si>
  <si>
    <t>Potpora poljoprivredi</t>
  </si>
  <si>
    <t>A1007 01</t>
  </si>
  <si>
    <t>P1008</t>
  </si>
  <si>
    <t>Jačanje gospodarstva</t>
  </si>
  <si>
    <t>A1008 01</t>
  </si>
  <si>
    <t>Sufinanciranje rada LAG-a Vallis Colapis</t>
  </si>
  <si>
    <t>P1009</t>
  </si>
  <si>
    <t>A1009 01</t>
  </si>
  <si>
    <t>Zbrinjavanje komunalnog otpada - deponij Ilovac</t>
  </si>
  <si>
    <t>A1009 02</t>
  </si>
  <si>
    <t>Sanacija terena onečišćenog opasnim otpadom</t>
  </si>
  <si>
    <t>A1009 03</t>
  </si>
  <si>
    <t>P1010</t>
  </si>
  <si>
    <t>Socijalna skrb</t>
  </si>
  <si>
    <t>A1010 01</t>
  </si>
  <si>
    <t>Stipendije</t>
  </si>
  <si>
    <t>A1010 02</t>
  </si>
  <si>
    <t>Pomoć u novcu pojedinicma (invalidnim osobama) i obiteljima</t>
  </si>
  <si>
    <t>Potpore za novorođeno dijete</t>
  </si>
  <si>
    <t>Naknada za ogrijev socijalno ugroženom stanovništvu</t>
  </si>
  <si>
    <t>Sufinanciranje boravka djece u dječjem vrtiću</t>
  </si>
  <si>
    <t>P1011</t>
  </si>
  <si>
    <t>A1011 01</t>
  </si>
  <si>
    <t>Protupožarna zaštita</t>
  </si>
  <si>
    <t>P1012</t>
  </si>
  <si>
    <t>Donacije udrugama građana</t>
  </si>
  <si>
    <t>Humanitarna djelatnost Crvenog križa</t>
  </si>
  <si>
    <t>P1013</t>
  </si>
  <si>
    <t>A1013 01</t>
  </si>
  <si>
    <t>P1014</t>
  </si>
  <si>
    <t>P1015</t>
  </si>
  <si>
    <t>K1015 01</t>
  </si>
  <si>
    <t>Oprema potrebna za rad Jedinstvenog upravnog odjela</t>
  </si>
  <si>
    <t>Program/  aktivnost</t>
  </si>
  <si>
    <t>SVEUKUPNO:</t>
  </si>
  <si>
    <t>Mjera</t>
  </si>
  <si>
    <t>Mjera 1.1. Razvoj institucionalnih kapaciteta u JLS</t>
  </si>
  <si>
    <t>Mjera 1.3.       Razvoj malog i srednjeg poduzetništva te poljoprivrede</t>
  </si>
  <si>
    <t>Mjera 3.1. Očuvanje, obnova i zaštita prirodne i kulturne baštine</t>
  </si>
  <si>
    <t>-</t>
  </si>
  <si>
    <t>Postotak izlazaka birača na birališta</t>
  </si>
  <si>
    <t>Učestale promjene lokalnih propisa vezanih uz gospodarsku djelatnost</t>
  </si>
  <si>
    <t>Broj predmeta u rješavanju, vrijeme rješavanja</t>
  </si>
  <si>
    <t>Broj rasvjetnih mjesta, vijek trajanja, prosječna starost</t>
  </si>
  <si>
    <t>Broj rasvjetnih mjesta, pokrivenost naseljenih dijelova općine javnom rasvjetom</t>
  </si>
  <si>
    <t>Košnja trave, broj grobnih mjesta</t>
  </si>
  <si>
    <t>Kvadratura uređenih zelenih površina u općinskom području</t>
  </si>
  <si>
    <t>Broj primatelja potpora u odnosu na broj poljoprivrednika</t>
  </si>
  <si>
    <t>Broj korisnika</t>
  </si>
  <si>
    <t>Broj polaznika</t>
  </si>
  <si>
    <t>Povećanje broja novorođenih</t>
  </si>
  <si>
    <t xml:space="preserve">Broj hitnih intervencija </t>
  </si>
  <si>
    <t>Broj požara/visina štete</t>
  </si>
  <si>
    <t>Broj intervencija na području općine</t>
  </si>
  <si>
    <t>Količina komunalnog otpada u tonama</t>
  </si>
  <si>
    <t>Broj korisnika/broj pruženih usluga korisnicima</t>
  </si>
  <si>
    <t>Računalna oprema, novi računalni programi/vijek trajanja</t>
  </si>
  <si>
    <t>Broj prometnica/   dužina prometnica u m</t>
  </si>
  <si>
    <t>Broj pripremljene dokumentacije za projekte</t>
  </si>
  <si>
    <t>Porast broja noćenja na području općine</t>
  </si>
  <si>
    <t>Broj radnika/    površina uređenih javnih površina</t>
  </si>
  <si>
    <t>Odnos zaprimljenih prijava (oštečenja)/        broj intervencija, sanacija</t>
  </si>
  <si>
    <t>Javna uprava i administracija</t>
  </si>
  <si>
    <t xml:space="preserve">A1001 02          </t>
  </si>
  <si>
    <t>A1001 03</t>
  </si>
  <si>
    <t>A1001 04</t>
  </si>
  <si>
    <t>A1001 05</t>
  </si>
  <si>
    <t>A1001 06</t>
  </si>
  <si>
    <t>A1001 07</t>
  </si>
  <si>
    <t>Izbori, referendum</t>
  </si>
  <si>
    <t>Održavanje komunalne infrastrukture</t>
  </si>
  <si>
    <t>T1002 01</t>
  </si>
  <si>
    <t>T1002 02</t>
  </si>
  <si>
    <t>Tekuće održavanje groblja i mrtvačnica</t>
  </si>
  <si>
    <t>T1002 03</t>
  </si>
  <si>
    <t>T1002 04</t>
  </si>
  <si>
    <t>A1004 01</t>
  </si>
  <si>
    <t>Organiziranje i provođenje zaštite i spašavanja</t>
  </si>
  <si>
    <t>Prostorno uređenje i unapređenje stanovanja</t>
  </si>
  <si>
    <t>Zaštita okoliša</t>
  </si>
  <si>
    <t>A1005 01</t>
  </si>
  <si>
    <t>A1005 02</t>
  </si>
  <si>
    <t>Predškolski odgoj</t>
  </si>
  <si>
    <t>Osnovno i srednjoškolsko obrazovanje</t>
  </si>
  <si>
    <t>A1007 02</t>
  </si>
  <si>
    <t xml:space="preserve">Sufinanciranje prijevoza srednjoškolaca </t>
  </si>
  <si>
    <t>Pomoć pri radu osnovnoj školi Žakanje</t>
  </si>
  <si>
    <t>Razvoj civilnog društva</t>
  </si>
  <si>
    <t>Zdravstvo</t>
  </si>
  <si>
    <t>P1012 01</t>
  </si>
  <si>
    <t>Pomoć pri radu Domu zdravlja Ozalj</t>
  </si>
  <si>
    <t>Promicanje kulture</t>
  </si>
  <si>
    <t>Održavanje okoliša Starog grada Ribnika</t>
  </si>
  <si>
    <t>Poticanje razvoja turizma</t>
  </si>
  <si>
    <t>Pilot projekt "Hrvatska 365"</t>
  </si>
  <si>
    <t>P1016</t>
  </si>
  <si>
    <t>Upravljanje imovinom</t>
  </si>
  <si>
    <t>K1016 01</t>
  </si>
  <si>
    <t>K1016 02</t>
  </si>
  <si>
    <t>K1016 03</t>
  </si>
  <si>
    <t>K1016 04</t>
  </si>
  <si>
    <t>K1016 05</t>
  </si>
  <si>
    <t>K1016 06</t>
  </si>
  <si>
    <t>Javni radovi, stručno osposobljavanje bez zasnivanja radnog odnosa</t>
  </si>
  <si>
    <t>Potpore poljoprivredi</t>
  </si>
  <si>
    <t>Visoko obrazovanje</t>
  </si>
  <si>
    <t>Broj postavljenih klima uređaja i ostale opreme</t>
  </si>
  <si>
    <t xml:space="preserve">broj košnji </t>
  </si>
  <si>
    <t>Kapitalni projekt "Modernizacija nerazvrstanih cesta"</t>
  </si>
  <si>
    <t>Opremanje objekata mrtvačnica</t>
  </si>
  <si>
    <t>Civilna zaštita, financiranje rada HGSS, Stanice Karlovac</t>
  </si>
  <si>
    <t>A1011 02</t>
  </si>
  <si>
    <t>T1014 02</t>
  </si>
  <si>
    <t xml:space="preserve">                                                                                   Mjera 1.2. Jačanje komunalne infrastrukture</t>
  </si>
  <si>
    <t>Postotak pokrivenosti uređenjem centra naselja</t>
  </si>
  <si>
    <t>Broj energetski obnovljenih zgrada</t>
  </si>
  <si>
    <t>Broj zgrada za adaptaciju</t>
  </si>
  <si>
    <t>Kapitalni projekt "Energetska obnova zgrade u Ribniku, k.č. 40/5 k.o. Ribnik"</t>
  </si>
  <si>
    <t xml:space="preserve">               Cilj 3. Unapređenje kvalitete života</t>
  </si>
  <si>
    <t xml:space="preserve">                  Mjera 3.2. Poboljšanje kvalitete života ciljnih/ugroženih skupina-mladih, žena, djece, branitelja, osoba s invaliditetom, starih i nemoćnih</t>
  </si>
  <si>
    <t xml:space="preserve">                                                                           Cilj 2. Razvoj ljudskih potencijala</t>
  </si>
  <si>
    <t xml:space="preserve">                                                Cilj 1.  Razvoj konkurentnog i održivog gospodarstva </t>
  </si>
  <si>
    <t xml:space="preserve">                                                                                                      Mjera 2.1. Poticanje rasta broja stanovnika</t>
  </si>
  <si>
    <t xml:space="preserve">Financiranje osnovnoškolskog obrazovanja iznad standarda </t>
  </si>
  <si>
    <t>A1007 03</t>
  </si>
  <si>
    <t>A1011 03</t>
  </si>
  <si>
    <t>Donacije vjerskim zajednicama</t>
  </si>
  <si>
    <t>Kapitalni projekt "Modernizacija javne rasvjete s ekološki prihvatljivom i energetski učinkovitom LED rasvjetom"</t>
  </si>
  <si>
    <t>K1016 07</t>
  </si>
  <si>
    <t>Kapitalni projekt "Rekonstrukcija šumske prometne infrastrukture"</t>
  </si>
  <si>
    <t>A1016 08</t>
  </si>
  <si>
    <t>K1016 09</t>
  </si>
  <si>
    <t>Kapitalni projekt "Rekonstrukcija centra općine Ribnik"</t>
  </si>
  <si>
    <t>Broj vijećnika/broj političkih stranaka, grupa birača</t>
  </si>
  <si>
    <t>broj kulturnih događaja</t>
  </si>
  <si>
    <t>broj pomoći</t>
  </si>
  <si>
    <t>broj vjerskih objekata</t>
  </si>
  <si>
    <t>Broj šumskih prometnica/   dužina šumskih prometnica u m</t>
  </si>
  <si>
    <t>Tekući projekt "PoKupi, iskoristi, očisti"</t>
  </si>
  <si>
    <t>T1005 03</t>
  </si>
  <si>
    <t>T1005 04</t>
  </si>
  <si>
    <t>T1013 03</t>
  </si>
  <si>
    <t>Tekući projekt "Promicanje kulturne baštine Juraj Jurko Križanić"</t>
  </si>
  <si>
    <t>Kapitalni projekt "Građenje i opremanje vatrogasnog doma, društvenog doma i turističkog informativnog centra; Rekonstrukcija zgrade javne namjene (zgrada DVD-a Ribnik) u naselju Ribnik"</t>
  </si>
  <si>
    <t>K1016 10</t>
  </si>
  <si>
    <t>T1013 02</t>
  </si>
  <si>
    <t>Tekući projekt manifestacija "Križanićevi dani"</t>
  </si>
  <si>
    <t>T1014 01</t>
  </si>
  <si>
    <t>Kapitalni projekt "Zamjena krovišta na zgradi DVD-a Ribnik, k.č. 38/4 k.o. Ribnik"</t>
  </si>
  <si>
    <t>K1016 12</t>
  </si>
  <si>
    <t>K1016 11</t>
  </si>
  <si>
    <t>K1016 13</t>
  </si>
  <si>
    <t>Aktivnost: Obilježavanje 400. godišnjice rođenja Jurja Križanića</t>
  </si>
  <si>
    <t>T1013 04</t>
  </si>
  <si>
    <t>Kapitalni projekt "Zamjena krovišta na zgradi sa poslovnim prostorom u Ribniku, k.č. 40/11 k.o. Ribnik"</t>
  </si>
  <si>
    <t>Kapitalni projekt "Uređenje groblja"</t>
  </si>
  <si>
    <t>Kapitalni projekt "Uređenje izvorišta i jezera Rilac"</t>
  </si>
  <si>
    <t>Broj objekata</t>
  </si>
  <si>
    <t>Razvoj ruralnog turizma - sufinanciranje rada Turističke zajednice područja Kupa</t>
  </si>
  <si>
    <t>K1015 02</t>
  </si>
  <si>
    <t>Kapitalni projekt "Prostorno planska dokumentacija"</t>
  </si>
  <si>
    <t>Postotak pokrivenosti općine</t>
  </si>
  <si>
    <t>Aktivnost: Kapitalni projekt "Nadstrešnice za autobusna stajališta, pješački prijelaz"</t>
  </si>
  <si>
    <t>Aktivnost: Kapitalni projekt "Adaptacija stambeno poslovne zgrade - ambulante u Ribniku"</t>
  </si>
  <si>
    <t>Aktivnost: Kapitalni projekt "Uređenje i opremanje dječjeg igrališta u Ribniku"</t>
  </si>
  <si>
    <t>Aktivnost: Kapitalni projekt "Energetska obnova zgrade DVD-a Ribnik, k.č. 38/4 k.o. Ribnik"</t>
  </si>
  <si>
    <t>Tekući projekt "Nabava spremnika za odvojeno prikupljanje komunalnog otpada-subvencioniranje javne usluge sakupljanja i odvoza miješanog komunalnog otpada"</t>
  </si>
  <si>
    <t>K1016 14</t>
  </si>
  <si>
    <t>K1016 15</t>
  </si>
  <si>
    <t>broj nadstrešnica</t>
  </si>
  <si>
    <t>broj sprava</t>
  </si>
  <si>
    <t>Izvršenje za            01.01.-30.06.2020. god.</t>
  </si>
  <si>
    <t xml:space="preserve">Izvorni plan za 2021. godinu </t>
  </si>
  <si>
    <t xml:space="preserve">Tekući plan za 2021. godinu </t>
  </si>
  <si>
    <t>Izvršenje za 01.01.-30.06.2021. god.</t>
  </si>
  <si>
    <t>Indeks 8/5</t>
  </si>
  <si>
    <t>Indeks 8/6</t>
  </si>
  <si>
    <t>županije".</t>
  </si>
  <si>
    <t xml:space="preserve">Polugodišnji izvještaj o izvršenju Proračuna Općine Ribnik za razdoblje od 01. siječnja do 30. lipnja 2021. godine, Obrazloženje ostvarenja </t>
  </si>
  <si>
    <t>prihoda i primitaka, rashoda i izdataka Općine Ribnik za razdoblje od 01. siječnja do 30. lipnja 2021. godine te Izvršenje Plana razvojnih</t>
  </si>
  <si>
    <t xml:space="preserve">programa Općine Ribnik za razdoblje 01.01.-30.06.2021. godine, stupa na snagu osmoga dana od dana objave u "Glasniku Karlovačke </t>
  </si>
  <si>
    <t xml:space="preserve">IZVRŠENJE PLANA RAZVOJNIH PROGRAMA OPĆINE RIBNIK ZA RAZDOBLJE 01.01. - 30.06.2021. GODINE </t>
  </si>
  <si>
    <t>URBROJ: 2133/21-01-21-9</t>
  </si>
  <si>
    <t>U Ribniku, 28. srpnja 2021. godine</t>
  </si>
  <si>
    <t>PREDSJEDNICA OPĆINSKOG VIJEĆA:</t>
  </si>
  <si>
    <t>Gabi Tomašić</t>
  </si>
  <si>
    <t>KLASA: 400-04/21-01/02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</si>
</sst>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</font>
    <font>
      <b/>
      <sz val="10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1"/>
      <color rgb="FF002060"/>
      <name val="Calibri"/>
      <family val="2"/>
      <charset val="238"/>
      <scheme val="minor"/>
    </font>
    <font>
      <sz val="8"/>
      <color rgb="FF002060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8"/>
      <color theme="4"/>
      <name val="Calibri"/>
      <family val="2"/>
      <charset val="238"/>
      <scheme val="minor"/>
    </font>
    <font>
      <sz val="10"/>
      <color rgb="FF7030A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70">
    <xf numFmtId="0" fontId="0" fillId="0" borderId="0" xfId="0"/>
    <xf numFmtId="0" fontId="5" fillId="0" borderId="0" xfId="0" applyFont="1"/>
    <xf numFmtId="0" fontId="6" fillId="0" borderId="0" xfId="0" applyFont="1"/>
    <xf numFmtId="0" fontId="4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7" fillId="0" borderId="0" xfId="0" applyFont="1"/>
    <xf numFmtId="0" fontId="10" fillId="0" borderId="1" xfId="0" applyFont="1" applyBorder="1" applyAlignment="1">
      <alignment horizontal="center"/>
    </xf>
    <xf numFmtId="0" fontId="9" fillId="0" borderId="0" xfId="0" applyFont="1"/>
    <xf numFmtId="0" fontId="11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/>
    </xf>
    <xf numFmtId="0" fontId="12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12" fillId="0" borderId="1" xfId="0" applyFont="1" applyBorder="1"/>
    <xf numFmtId="4" fontId="12" fillId="0" borderId="1" xfId="0" applyNumberFormat="1" applyFont="1" applyBorder="1"/>
    <xf numFmtId="0" fontId="12" fillId="0" borderId="1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4" fontId="14" fillId="0" borderId="0" xfId="0" applyNumberFormat="1" applyFont="1" applyBorder="1"/>
    <xf numFmtId="0" fontId="10" fillId="0" borderId="0" xfId="0" applyFont="1"/>
    <xf numFmtId="0" fontId="4" fillId="0" borderId="0" xfId="0" applyFont="1"/>
    <xf numFmtId="4" fontId="11" fillId="0" borderId="1" xfId="0" applyNumberFormat="1" applyFont="1" applyBorder="1"/>
    <xf numFmtId="0" fontId="15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top" textRotation="90" wrapText="1"/>
    </xf>
    <xf numFmtId="0" fontId="11" fillId="0" borderId="0" xfId="0" applyFont="1" applyBorder="1" applyAlignment="1">
      <alignment horizontal="center"/>
    </xf>
    <xf numFmtId="4" fontId="11" fillId="0" borderId="0" xfId="0" applyNumberFormat="1" applyFont="1" applyBorder="1"/>
    <xf numFmtId="0" fontId="13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4" fontId="11" fillId="0" borderId="0" xfId="0" applyNumberFormat="1" applyFont="1"/>
    <xf numFmtId="0" fontId="10" fillId="0" borderId="2" xfId="0" applyFont="1" applyBorder="1" applyAlignment="1">
      <alignment horizontal="center" textRotation="90" wrapText="1"/>
    </xf>
    <xf numFmtId="0" fontId="10" fillId="0" borderId="4" xfId="0" applyFont="1" applyBorder="1" applyAlignment="1">
      <alignment horizontal="center" textRotation="90" wrapText="1"/>
    </xf>
    <xf numFmtId="0" fontId="10" fillId="0" borderId="3" xfId="0" applyFont="1" applyBorder="1" applyAlignment="1">
      <alignment horizontal="center" textRotation="90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3" fillId="0" borderId="0" xfId="1" applyFont="1" applyAlignment="1">
      <alignment horizontal="center"/>
    </xf>
    <xf numFmtId="0" fontId="3" fillId="0" borderId="0" xfId="1" applyFont="1" applyAlignment="1"/>
    <xf numFmtId="0" fontId="8" fillId="0" borderId="2" xfId="0" applyFont="1" applyBorder="1" applyAlignment="1">
      <alignment horizontal="center" textRotation="90" wrapText="1"/>
    </xf>
    <xf numFmtId="0" fontId="4" fillId="0" borderId="4" xfId="0" applyFont="1" applyBorder="1" applyAlignment="1">
      <alignment horizontal="center" textRotation="90" wrapText="1"/>
    </xf>
    <xf numFmtId="0" fontId="10" fillId="0" borderId="2" xfId="0" applyFont="1" applyBorder="1" applyAlignment="1">
      <alignment horizontal="center" vertical="center" textRotation="90" wrapText="1"/>
    </xf>
    <xf numFmtId="0" fontId="10" fillId="0" borderId="4" xfId="0" applyFont="1" applyBorder="1" applyAlignment="1">
      <alignment horizontal="center" vertical="center" textRotation="90" wrapText="1"/>
    </xf>
    <xf numFmtId="0" fontId="10" fillId="0" borderId="3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3" xfId="0" applyFont="1" applyBorder="1" applyAlignment="1">
      <alignment horizontal="center" vertical="center" textRotation="90" wrapText="1"/>
    </xf>
    <xf numFmtId="0" fontId="8" fillId="0" borderId="4" xfId="0" applyFont="1" applyBorder="1" applyAlignment="1">
      <alignment horizontal="center" textRotation="90" wrapText="1"/>
    </xf>
    <xf numFmtId="0" fontId="4" fillId="0" borderId="3" xfId="0" applyFont="1" applyBorder="1" applyAlignment="1">
      <alignment horizontal="center" textRotation="90" wrapText="1"/>
    </xf>
    <xf numFmtId="0" fontId="4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7" xfId="0" applyFont="1" applyBorder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textRotation="90" wrapText="1"/>
    </xf>
  </cellXfs>
  <cellStyles count="2">
    <cellStyle name="Normalno" xfId="0" builtinId="0"/>
    <cellStyle name="Obično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L137"/>
  <sheetViews>
    <sheetView tabSelected="1" view="pageLayout" topLeftCell="A79" zoomScaleNormal="100" workbookViewId="0">
      <selection activeCell="A89" sqref="A89"/>
    </sheetView>
  </sheetViews>
  <sheetFormatPr defaultRowHeight="15" x14ac:dyDescent="0.25"/>
  <cols>
    <col min="1" max="1" width="4.85546875" style="5" customWidth="1"/>
    <col min="2" max="2" width="7.7109375" style="7" customWidth="1"/>
    <col min="3" max="3" width="7.42578125" customWidth="1"/>
    <col min="4" max="4" width="12.7109375" customWidth="1"/>
    <col min="5" max="5" width="11.7109375" customWidth="1"/>
    <col min="6" max="6" width="11.5703125" customWidth="1"/>
    <col min="7" max="8" width="11.42578125" customWidth="1"/>
    <col min="9" max="9" width="11.85546875" customWidth="1"/>
    <col min="10" max="10" width="11.5703125" customWidth="1"/>
    <col min="11" max="11" width="10.28515625" customWidth="1"/>
  </cols>
  <sheetData>
    <row r="2" spans="1:11" x14ac:dyDescent="0.25">
      <c r="A2" s="60" t="s">
        <v>202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3" spans="1:11" x14ac:dyDescent="0.25">
      <c r="A3" s="60"/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1" x14ac:dyDescent="0.25">
      <c r="A4" s="60"/>
      <c r="B4" s="60"/>
      <c r="C4" s="60"/>
      <c r="D4" s="60"/>
      <c r="E4" s="60"/>
      <c r="F4" s="60"/>
      <c r="G4" s="60"/>
      <c r="H4" s="60"/>
      <c r="I4" s="60"/>
      <c r="J4" s="60"/>
      <c r="K4" s="60"/>
    </row>
    <row r="5" spans="1:11" x14ac:dyDescent="0.25">
      <c r="A5" s="60"/>
      <c r="B5" s="60"/>
      <c r="C5" s="60"/>
      <c r="D5" s="60"/>
      <c r="E5" s="60"/>
      <c r="F5" s="60"/>
      <c r="G5" s="60"/>
      <c r="H5" s="60"/>
      <c r="I5" s="60"/>
      <c r="J5" s="60"/>
      <c r="K5" s="60"/>
    </row>
    <row r="7" spans="1:11" s="1" customFormat="1" ht="27" customHeight="1" x14ac:dyDescent="0.2">
      <c r="A7" s="66" t="s">
        <v>0</v>
      </c>
      <c r="B7" s="64" t="s">
        <v>56</v>
      </c>
      <c r="C7" s="43" t="s">
        <v>54</v>
      </c>
      <c r="D7" s="68" t="s">
        <v>2</v>
      </c>
      <c r="E7" s="43" t="s">
        <v>192</v>
      </c>
      <c r="F7" s="43" t="s">
        <v>193</v>
      </c>
      <c r="G7" s="43" t="s">
        <v>194</v>
      </c>
      <c r="H7" s="43" t="s">
        <v>195</v>
      </c>
      <c r="I7" s="43" t="s">
        <v>196</v>
      </c>
      <c r="J7" s="43" t="s">
        <v>197</v>
      </c>
      <c r="K7" s="43" t="s">
        <v>1</v>
      </c>
    </row>
    <row r="8" spans="1:11" s="1" customFormat="1" ht="28.5" customHeight="1" x14ac:dyDescent="0.2">
      <c r="A8" s="67"/>
      <c r="B8" s="65"/>
      <c r="C8" s="44"/>
      <c r="D8" s="44"/>
      <c r="E8" s="56"/>
      <c r="F8" s="56"/>
      <c r="G8" s="56"/>
      <c r="H8" s="57"/>
      <c r="I8" s="44"/>
      <c r="J8" s="44"/>
      <c r="K8" s="44"/>
    </row>
    <row r="9" spans="1:11" s="1" customFormat="1" ht="12.75" x14ac:dyDescent="0.2">
      <c r="A9" s="4">
        <v>1</v>
      </c>
      <c r="B9" s="6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  <c r="H9" s="3">
        <v>8</v>
      </c>
      <c r="I9" s="3">
        <v>9</v>
      </c>
      <c r="J9" s="3">
        <v>10</v>
      </c>
      <c r="K9" s="3">
        <v>11</v>
      </c>
    </row>
    <row r="10" spans="1:11" s="1" customFormat="1" ht="44.25" customHeight="1" x14ac:dyDescent="0.2">
      <c r="A10" s="47" t="s">
        <v>142</v>
      </c>
      <c r="B10" s="49" t="s">
        <v>57</v>
      </c>
      <c r="C10" s="11" t="s">
        <v>6</v>
      </c>
      <c r="D10" s="12" t="s">
        <v>83</v>
      </c>
      <c r="E10" s="13">
        <f>SUM(E11:E17)</f>
        <v>211888.72</v>
      </c>
      <c r="F10" s="13">
        <f>SUM(F11:F17)</f>
        <v>977000</v>
      </c>
      <c r="G10" s="13"/>
      <c r="H10" s="13">
        <f>SUM(H11:H17)</f>
        <v>366069.74</v>
      </c>
      <c r="I10" s="13">
        <f>H10/E10*100</f>
        <v>172.76509103457701</v>
      </c>
      <c r="J10" s="13">
        <f>H10/F10*100</f>
        <v>37.468755373592629</v>
      </c>
      <c r="K10" s="14" t="s">
        <v>60</v>
      </c>
    </row>
    <row r="11" spans="1:11" s="1" customFormat="1" ht="58.5" customHeight="1" x14ac:dyDescent="0.2">
      <c r="A11" s="54"/>
      <c r="B11" s="50"/>
      <c r="C11" s="15" t="s">
        <v>4</v>
      </c>
      <c r="D11" s="16" t="s">
        <v>13</v>
      </c>
      <c r="E11" s="17">
        <v>149340.6</v>
      </c>
      <c r="F11" s="17">
        <v>578000</v>
      </c>
      <c r="G11" s="17"/>
      <c r="H11" s="17">
        <v>219446.83</v>
      </c>
      <c r="I11" s="13">
        <f t="shared" ref="I11:I71" si="0">H11/E11*100</f>
        <v>146.94385183935245</v>
      </c>
      <c r="J11" s="13">
        <f t="shared" ref="J11:J74" si="1">H11/F11*100</f>
        <v>37.966579584775083</v>
      </c>
      <c r="K11" s="10" t="s">
        <v>63</v>
      </c>
    </row>
    <row r="12" spans="1:11" s="1" customFormat="1" ht="67.5" customHeight="1" x14ac:dyDescent="0.2">
      <c r="A12" s="54"/>
      <c r="B12" s="50"/>
      <c r="C12" s="19" t="s">
        <v>84</v>
      </c>
      <c r="D12" s="10" t="s">
        <v>124</v>
      </c>
      <c r="E12" s="20">
        <v>0</v>
      </c>
      <c r="F12" s="20">
        <v>42000</v>
      </c>
      <c r="G12" s="20"/>
      <c r="H12" s="20">
        <v>0</v>
      </c>
      <c r="I12" s="13">
        <v>0</v>
      </c>
      <c r="J12" s="13">
        <f t="shared" si="1"/>
        <v>0</v>
      </c>
      <c r="K12" s="10" t="s">
        <v>81</v>
      </c>
    </row>
    <row r="13" spans="1:11" s="1" customFormat="1" ht="84.75" customHeight="1" x14ac:dyDescent="0.2">
      <c r="A13" s="54"/>
      <c r="B13" s="50"/>
      <c r="C13" s="19" t="s">
        <v>85</v>
      </c>
      <c r="D13" s="10" t="s">
        <v>11</v>
      </c>
      <c r="E13" s="20">
        <v>55348.12</v>
      </c>
      <c r="F13" s="20">
        <v>220000</v>
      </c>
      <c r="G13" s="20"/>
      <c r="H13" s="20">
        <v>64202.52</v>
      </c>
      <c r="I13" s="13">
        <f t="shared" si="0"/>
        <v>115.99765267546576</v>
      </c>
      <c r="J13" s="13">
        <f t="shared" si="1"/>
        <v>29.182963636363635</v>
      </c>
      <c r="K13" s="10" t="s">
        <v>62</v>
      </c>
    </row>
    <row r="14" spans="1:11" s="1" customFormat="1" ht="78.75" customHeight="1" x14ac:dyDescent="0.2">
      <c r="A14" s="54"/>
      <c r="B14" s="50"/>
      <c r="C14" s="19" t="s">
        <v>86</v>
      </c>
      <c r="D14" s="10" t="s">
        <v>3</v>
      </c>
      <c r="E14" s="20">
        <v>0</v>
      </c>
      <c r="F14" s="20">
        <v>15000</v>
      </c>
      <c r="G14" s="20"/>
      <c r="H14" s="20">
        <v>3628.7</v>
      </c>
      <c r="I14" s="13">
        <v>0</v>
      </c>
      <c r="J14" s="13">
        <f t="shared" si="1"/>
        <v>24.191333333333333</v>
      </c>
      <c r="K14" s="10" t="s">
        <v>62</v>
      </c>
    </row>
    <row r="15" spans="1:11" s="1" customFormat="1" ht="69.75" customHeight="1" x14ac:dyDescent="0.2">
      <c r="A15" s="54"/>
      <c r="B15" s="50"/>
      <c r="C15" s="19" t="s">
        <v>87</v>
      </c>
      <c r="D15" s="10" t="s">
        <v>5</v>
      </c>
      <c r="E15" s="20">
        <v>7200</v>
      </c>
      <c r="F15" s="20">
        <v>25000</v>
      </c>
      <c r="G15" s="20"/>
      <c r="H15" s="20">
        <v>-869.53</v>
      </c>
      <c r="I15" s="13">
        <f t="shared" si="0"/>
        <v>-12.076805555555554</v>
      </c>
      <c r="J15" s="13">
        <f t="shared" si="1"/>
        <v>-3.4781199999999997</v>
      </c>
      <c r="K15" s="10" t="s">
        <v>154</v>
      </c>
    </row>
    <row r="16" spans="1:11" s="1" customFormat="1" ht="54" customHeight="1" x14ac:dyDescent="0.2">
      <c r="A16" s="54"/>
      <c r="B16" s="50"/>
      <c r="C16" s="19" t="s">
        <v>88</v>
      </c>
      <c r="D16" s="10" t="s">
        <v>8</v>
      </c>
      <c r="E16" s="20">
        <v>0</v>
      </c>
      <c r="F16" s="20">
        <v>17000</v>
      </c>
      <c r="G16" s="20"/>
      <c r="H16" s="20">
        <v>0</v>
      </c>
      <c r="I16" s="13">
        <v>0</v>
      </c>
      <c r="J16" s="13">
        <f t="shared" si="1"/>
        <v>0</v>
      </c>
      <c r="K16" s="16" t="s">
        <v>61</v>
      </c>
    </row>
    <row r="17" spans="1:12" s="1" customFormat="1" ht="45" customHeight="1" x14ac:dyDescent="0.2">
      <c r="A17" s="54"/>
      <c r="B17" s="51"/>
      <c r="C17" s="19" t="s">
        <v>89</v>
      </c>
      <c r="D17" s="10" t="s">
        <v>90</v>
      </c>
      <c r="E17" s="20">
        <v>0</v>
      </c>
      <c r="F17" s="20">
        <v>80000</v>
      </c>
      <c r="G17" s="20"/>
      <c r="H17" s="20">
        <v>79661.22</v>
      </c>
      <c r="I17" s="13">
        <v>0</v>
      </c>
      <c r="J17" s="13">
        <f t="shared" si="1"/>
        <v>99.576525000000004</v>
      </c>
      <c r="K17" s="16" t="s">
        <v>61</v>
      </c>
    </row>
    <row r="18" spans="1:12" s="1" customFormat="1" ht="40.5" customHeight="1" x14ac:dyDescent="0.2">
      <c r="A18" s="54"/>
      <c r="B18" s="49" t="s">
        <v>134</v>
      </c>
      <c r="C18" s="11" t="s">
        <v>7</v>
      </c>
      <c r="D18" s="12" t="s">
        <v>91</v>
      </c>
      <c r="E18" s="13">
        <f>SUM(E19:E22)</f>
        <v>87910.29</v>
      </c>
      <c r="F18" s="13">
        <f>SUM(F19:F22)</f>
        <v>305000</v>
      </c>
      <c r="G18" s="13"/>
      <c r="H18" s="13">
        <f>SUM(H19:H22)</f>
        <v>49633.619999999995</v>
      </c>
      <c r="I18" s="13">
        <f t="shared" si="0"/>
        <v>56.459397415251388</v>
      </c>
      <c r="J18" s="13">
        <f t="shared" si="1"/>
        <v>16.273318032786886</v>
      </c>
      <c r="K18" s="14" t="s">
        <v>60</v>
      </c>
      <c r="L18" s="2"/>
    </row>
    <row r="19" spans="1:12" s="1" customFormat="1" ht="65.25" customHeight="1" x14ac:dyDescent="0.2">
      <c r="A19" s="54"/>
      <c r="B19" s="50"/>
      <c r="C19" s="22" t="s">
        <v>92</v>
      </c>
      <c r="D19" s="18" t="s">
        <v>15</v>
      </c>
      <c r="E19" s="20">
        <v>13852.57</v>
      </c>
      <c r="F19" s="20">
        <v>70000</v>
      </c>
      <c r="G19" s="20"/>
      <c r="H19" s="20">
        <v>16907.080000000002</v>
      </c>
      <c r="I19" s="13">
        <f t="shared" si="0"/>
        <v>122.05013221373365</v>
      </c>
      <c r="J19" s="13">
        <f t="shared" si="1"/>
        <v>24.152971428571433</v>
      </c>
      <c r="K19" s="9" t="s">
        <v>64</v>
      </c>
    </row>
    <row r="20" spans="1:12" s="1" customFormat="1" ht="45" x14ac:dyDescent="0.2">
      <c r="A20" s="54"/>
      <c r="B20" s="50"/>
      <c r="C20" s="23" t="s">
        <v>93</v>
      </c>
      <c r="D20" s="10" t="s">
        <v>94</v>
      </c>
      <c r="E20" s="20">
        <v>21931.38</v>
      </c>
      <c r="F20" s="20">
        <v>55000</v>
      </c>
      <c r="G20" s="20"/>
      <c r="H20" s="20">
        <v>14888.23</v>
      </c>
      <c r="I20" s="13">
        <f t="shared" si="0"/>
        <v>67.885513816276031</v>
      </c>
      <c r="J20" s="13">
        <f t="shared" si="1"/>
        <v>27.06950909090909</v>
      </c>
      <c r="K20" s="10" t="s">
        <v>66</v>
      </c>
    </row>
    <row r="21" spans="1:12" s="1" customFormat="1" ht="66.75" customHeight="1" x14ac:dyDescent="0.2">
      <c r="A21" s="54"/>
      <c r="B21" s="50"/>
      <c r="C21" s="23" t="s">
        <v>95</v>
      </c>
      <c r="D21" s="10" t="s">
        <v>17</v>
      </c>
      <c r="E21" s="20">
        <v>8905.09</v>
      </c>
      <c r="F21" s="20">
        <v>30000</v>
      </c>
      <c r="G21" s="20"/>
      <c r="H21" s="20">
        <v>3497.58</v>
      </c>
      <c r="I21" s="13">
        <f t="shared" si="0"/>
        <v>39.276189235594472</v>
      </c>
      <c r="J21" s="13">
        <f t="shared" si="1"/>
        <v>11.6586</v>
      </c>
      <c r="K21" s="9" t="s">
        <v>67</v>
      </c>
    </row>
    <row r="22" spans="1:12" s="1" customFormat="1" ht="78" customHeight="1" x14ac:dyDescent="0.2">
      <c r="A22" s="54"/>
      <c r="B22" s="50"/>
      <c r="C22" s="23" t="s">
        <v>96</v>
      </c>
      <c r="D22" s="10" t="s">
        <v>16</v>
      </c>
      <c r="E22" s="20">
        <v>43221.25</v>
      </c>
      <c r="F22" s="20">
        <v>150000</v>
      </c>
      <c r="G22" s="20"/>
      <c r="H22" s="20">
        <v>14340.73</v>
      </c>
      <c r="I22" s="13">
        <f t="shared" si="0"/>
        <v>33.179813170604739</v>
      </c>
      <c r="J22" s="13">
        <f t="shared" si="1"/>
        <v>9.5604866666666659</v>
      </c>
      <c r="K22" s="9" t="s">
        <v>82</v>
      </c>
    </row>
    <row r="23" spans="1:12" s="1" customFormat="1" ht="56.25" customHeight="1" x14ac:dyDescent="0.2">
      <c r="A23" s="54"/>
      <c r="B23" s="52"/>
      <c r="C23" s="11" t="s">
        <v>33</v>
      </c>
      <c r="D23" s="12" t="s">
        <v>98</v>
      </c>
      <c r="E23" s="13">
        <f>SUM(E24:E25)</f>
        <v>42038.879999999997</v>
      </c>
      <c r="F23" s="13">
        <f>SUM(F24:F25)</f>
        <v>153000</v>
      </c>
      <c r="G23" s="13"/>
      <c r="H23" s="13">
        <f>SUM(H24:H25)</f>
        <v>32819.410000000003</v>
      </c>
      <c r="I23" s="13">
        <f t="shared" si="0"/>
        <v>78.06918262332394</v>
      </c>
      <c r="J23" s="13">
        <f t="shared" si="1"/>
        <v>21.450594771241832</v>
      </c>
      <c r="K23" s="14" t="s">
        <v>60</v>
      </c>
    </row>
    <row r="24" spans="1:12" s="1" customFormat="1" ht="41.25" customHeight="1" x14ac:dyDescent="0.2">
      <c r="A24" s="54"/>
      <c r="B24" s="52"/>
      <c r="C24" s="23" t="s">
        <v>35</v>
      </c>
      <c r="D24" s="10" t="s">
        <v>44</v>
      </c>
      <c r="E24" s="20">
        <v>21216.6</v>
      </c>
      <c r="F24" s="20">
        <v>80000</v>
      </c>
      <c r="G24" s="20"/>
      <c r="H24" s="20">
        <v>23921.46</v>
      </c>
      <c r="I24" s="13">
        <f t="shared" si="0"/>
        <v>112.74879104097735</v>
      </c>
      <c r="J24" s="13">
        <f t="shared" si="1"/>
        <v>29.901824999999999</v>
      </c>
      <c r="K24" s="10" t="s">
        <v>73</v>
      </c>
    </row>
    <row r="25" spans="1:12" s="1" customFormat="1" ht="63.75" customHeight="1" x14ac:dyDescent="0.2">
      <c r="A25" s="54"/>
      <c r="B25" s="52"/>
      <c r="C25" s="23" t="s">
        <v>37</v>
      </c>
      <c r="D25" s="10" t="s">
        <v>131</v>
      </c>
      <c r="E25" s="20">
        <v>20822.28</v>
      </c>
      <c r="F25" s="20">
        <v>73000</v>
      </c>
      <c r="G25" s="20"/>
      <c r="H25" s="20">
        <v>8897.9500000000007</v>
      </c>
      <c r="I25" s="13">
        <f t="shared" si="0"/>
        <v>42.73283233152182</v>
      </c>
      <c r="J25" s="13">
        <f t="shared" si="1"/>
        <v>12.188972602739726</v>
      </c>
      <c r="K25" s="10" t="s">
        <v>74</v>
      </c>
    </row>
    <row r="26" spans="1:12" s="1" customFormat="1" ht="33" customHeight="1" x14ac:dyDescent="0.2">
      <c r="A26" s="54"/>
      <c r="B26" s="52"/>
      <c r="C26" s="11" t="s">
        <v>116</v>
      </c>
      <c r="D26" s="12" t="s">
        <v>117</v>
      </c>
      <c r="E26" s="13">
        <f t="shared" ref="E26:H26" si="2">SUM(E27:E41)</f>
        <v>23125</v>
      </c>
      <c r="F26" s="13">
        <f t="shared" ref="F26" si="3">SUM(F27:F41)</f>
        <v>1565000</v>
      </c>
      <c r="G26" s="13"/>
      <c r="H26" s="13">
        <f t="shared" si="2"/>
        <v>184596.24</v>
      </c>
      <c r="I26" s="13">
        <f t="shared" si="0"/>
        <v>798.25401081081077</v>
      </c>
      <c r="J26" s="13">
        <f t="shared" si="1"/>
        <v>11.795286900958466</v>
      </c>
      <c r="K26" s="14" t="s">
        <v>60</v>
      </c>
    </row>
    <row r="27" spans="1:12" s="1" customFormat="1" ht="55.5" customHeight="1" x14ac:dyDescent="0.2">
      <c r="A27" s="54"/>
      <c r="B27" s="52"/>
      <c r="C27" s="23" t="s">
        <v>118</v>
      </c>
      <c r="D27" s="10" t="s">
        <v>129</v>
      </c>
      <c r="E27" s="20">
        <v>0</v>
      </c>
      <c r="F27" s="20">
        <v>600000</v>
      </c>
      <c r="G27" s="20"/>
      <c r="H27" s="20">
        <v>625</v>
      </c>
      <c r="I27" s="13">
        <v>0</v>
      </c>
      <c r="J27" s="13">
        <f t="shared" si="1"/>
        <v>0.10416666666666667</v>
      </c>
      <c r="K27" s="10" t="s">
        <v>78</v>
      </c>
    </row>
    <row r="28" spans="1:12" s="1" customFormat="1" ht="76.5" customHeight="1" x14ac:dyDescent="0.2">
      <c r="A28" s="54"/>
      <c r="B28" s="52"/>
      <c r="C28" s="23" t="s">
        <v>119</v>
      </c>
      <c r="D28" s="37" t="s">
        <v>186</v>
      </c>
      <c r="E28" s="20">
        <v>0</v>
      </c>
      <c r="F28" s="20">
        <v>50000</v>
      </c>
      <c r="G28" s="20"/>
      <c r="H28" s="20">
        <v>0</v>
      </c>
      <c r="I28" s="13">
        <v>0</v>
      </c>
      <c r="J28" s="13">
        <f t="shared" si="1"/>
        <v>0</v>
      </c>
      <c r="K28" s="16" t="s">
        <v>136</v>
      </c>
    </row>
    <row r="29" spans="1:12" s="1" customFormat="1" ht="105.75" customHeight="1" x14ac:dyDescent="0.2">
      <c r="A29" s="54"/>
      <c r="B29" s="52"/>
      <c r="C29" s="23" t="s">
        <v>120</v>
      </c>
      <c r="D29" s="10" t="s">
        <v>148</v>
      </c>
      <c r="E29" s="20">
        <v>0</v>
      </c>
      <c r="F29" s="20">
        <v>10000</v>
      </c>
      <c r="G29" s="20"/>
      <c r="H29" s="20">
        <v>0</v>
      </c>
      <c r="I29" s="13">
        <v>0</v>
      </c>
      <c r="J29" s="13">
        <f t="shared" si="1"/>
        <v>0</v>
      </c>
      <c r="K29" s="10" t="s">
        <v>65</v>
      </c>
    </row>
    <row r="30" spans="1:12" s="1" customFormat="1" ht="56.25" x14ac:dyDescent="0.2">
      <c r="A30" s="54"/>
      <c r="B30" s="52"/>
      <c r="C30" s="23" t="s">
        <v>121</v>
      </c>
      <c r="D30" s="10" t="s">
        <v>130</v>
      </c>
      <c r="E30" s="20">
        <v>0</v>
      </c>
      <c r="F30" s="20">
        <v>50000</v>
      </c>
      <c r="G30" s="20"/>
      <c r="H30" s="20">
        <v>0</v>
      </c>
      <c r="I30" s="13">
        <v>0</v>
      </c>
      <c r="J30" s="13">
        <f t="shared" si="1"/>
        <v>0</v>
      </c>
      <c r="K30" s="10" t="s">
        <v>127</v>
      </c>
    </row>
    <row r="31" spans="1:12" s="1" customFormat="1" ht="162" customHeight="1" x14ac:dyDescent="0.2">
      <c r="A31" s="54"/>
      <c r="B31" s="52"/>
      <c r="C31" s="23" t="s">
        <v>122</v>
      </c>
      <c r="D31" s="10" t="s">
        <v>164</v>
      </c>
      <c r="E31" s="20">
        <v>0</v>
      </c>
      <c r="F31" s="20">
        <v>0</v>
      </c>
      <c r="G31" s="20"/>
      <c r="H31" s="20">
        <v>0</v>
      </c>
      <c r="I31" s="13">
        <v>0</v>
      </c>
      <c r="J31" s="13">
        <v>0</v>
      </c>
      <c r="K31" s="16" t="s">
        <v>137</v>
      </c>
    </row>
    <row r="32" spans="1:12" s="1" customFormat="1" ht="66" customHeight="1" x14ac:dyDescent="0.2">
      <c r="A32" s="54"/>
      <c r="B32" s="52"/>
      <c r="C32" s="23" t="s">
        <v>123</v>
      </c>
      <c r="D32" s="10" t="s">
        <v>138</v>
      </c>
      <c r="E32" s="20">
        <v>0</v>
      </c>
      <c r="F32" s="20">
        <v>20000</v>
      </c>
      <c r="G32" s="20"/>
      <c r="H32" s="20">
        <v>0</v>
      </c>
      <c r="I32" s="13">
        <v>0</v>
      </c>
      <c r="J32" s="13">
        <f t="shared" si="1"/>
        <v>0</v>
      </c>
      <c r="K32" s="16" t="s">
        <v>136</v>
      </c>
    </row>
    <row r="33" spans="1:11" s="1" customFormat="1" ht="66" customHeight="1" x14ac:dyDescent="0.2">
      <c r="A33" s="54"/>
      <c r="B33" s="52"/>
      <c r="C33" s="23" t="s">
        <v>149</v>
      </c>
      <c r="D33" s="10" t="s">
        <v>150</v>
      </c>
      <c r="E33" s="20">
        <v>6250</v>
      </c>
      <c r="F33" s="20">
        <v>20000</v>
      </c>
      <c r="G33" s="20"/>
      <c r="H33" s="20">
        <v>0</v>
      </c>
      <c r="I33" s="13">
        <f t="shared" si="0"/>
        <v>0</v>
      </c>
      <c r="J33" s="13">
        <f t="shared" si="1"/>
        <v>0</v>
      </c>
      <c r="K33" s="10" t="s">
        <v>158</v>
      </c>
    </row>
    <row r="34" spans="1:11" s="1" customFormat="1" ht="66" customHeight="1" x14ac:dyDescent="0.2">
      <c r="A34" s="54"/>
      <c r="B34" s="52"/>
      <c r="C34" s="23" t="s">
        <v>151</v>
      </c>
      <c r="D34" s="10" t="s">
        <v>53</v>
      </c>
      <c r="E34" s="20">
        <v>16875</v>
      </c>
      <c r="F34" s="20">
        <v>15000</v>
      </c>
      <c r="G34" s="20"/>
      <c r="H34" s="20">
        <v>0</v>
      </c>
      <c r="I34" s="13">
        <f t="shared" si="0"/>
        <v>0</v>
      </c>
      <c r="J34" s="13">
        <f t="shared" si="1"/>
        <v>0</v>
      </c>
      <c r="K34" s="10" t="s">
        <v>77</v>
      </c>
    </row>
    <row r="35" spans="1:11" s="1" customFormat="1" ht="66" customHeight="1" x14ac:dyDescent="0.2">
      <c r="A35" s="54"/>
      <c r="B35" s="52"/>
      <c r="C35" s="23" t="s">
        <v>152</v>
      </c>
      <c r="D35" s="37" t="s">
        <v>183</v>
      </c>
      <c r="E35" s="20">
        <v>0</v>
      </c>
      <c r="F35" s="20">
        <v>40000</v>
      </c>
      <c r="G35" s="20"/>
      <c r="H35" s="20">
        <v>3750</v>
      </c>
      <c r="I35" s="13">
        <v>0</v>
      </c>
      <c r="J35" s="13">
        <f t="shared" si="1"/>
        <v>9.375</v>
      </c>
      <c r="K35" s="32" t="s">
        <v>190</v>
      </c>
    </row>
    <row r="36" spans="1:11" s="1" customFormat="1" ht="66" customHeight="1" x14ac:dyDescent="0.2">
      <c r="A36" s="54"/>
      <c r="B36" s="34"/>
      <c r="C36" s="23" t="s">
        <v>165</v>
      </c>
      <c r="D36" s="10" t="s">
        <v>169</v>
      </c>
      <c r="E36" s="20">
        <v>0</v>
      </c>
      <c r="F36" s="20">
        <v>200000</v>
      </c>
      <c r="G36" s="20"/>
      <c r="H36" s="20">
        <v>180221.24</v>
      </c>
      <c r="I36" s="13">
        <v>0</v>
      </c>
      <c r="J36" s="13">
        <f t="shared" si="1"/>
        <v>90.110619999999997</v>
      </c>
      <c r="K36" s="32" t="s">
        <v>178</v>
      </c>
    </row>
    <row r="37" spans="1:11" s="1" customFormat="1" ht="66" customHeight="1" x14ac:dyDescent="0.2">
      <c r="A37" s="54"/>
      <c r="B37" s="34"/>
      <c r="C37" s="23" t="s">
        <v>171</v>
      </c>
      <c r="D37" s="10" t="s">
        <v>176</v>
      </c>
      <c r="E37" s="20">
        <v>0</v>
      </c>
      <c r="F37" s="20">
        <v>300000</v>
      </c>
      <c r="G37" s="20"/>
      <c r="H37" s="20">
        <v>0</v>
      </c>
      <c r="I37" s="13">
        <v>0</v>
      </c>
      <c r="J37" s="13">
        <f t="shared" si="1"/>
        <v>0</v>
      </c>
      <c r="K37" s="32" t="s">
        <v>178</v>
      </c>
    </row>
    <row r="38" spans="1:11" s="1" customFormat="1" ht="88.5" customHeight="1" x14ac:dyDescent="0.2">
      <c r="A38" s="54"/>
      <c r="B38" s="34"/>
      <c r="C38" s="23" t="s">
        <v>170</v>
      </c>
      <c r="D38" s="10" t="s">
        <v>175</v>
      </c>
      <c r="E38" s="20">
        <v>0</v>
      </c>
      <c r="F38" s="20">
        <v>200000</v>
      </c>
      <c r="G38" s="20"/>
      <c r="H38" s="20">
        <v>0</v>
      </c>
      <c r="I38" s="13">
        <v>0</v>
      </c>
      <c r="J38" s="13">
        <f t="shared" si="1"/>
        <v>0</v>
      </c>
      <c r="K38" s="32" t="s">
        <v>178</v>
      </c>
    </row>
    <row r="39" spans="1:11" s="1" customFormat="1" ht="66" customHeight="1" x14ac:dyDescent="0.2">
      <c r="A39" s="54"/>
      <c r="B39" s="34"/>
      <c r="C39" s="23" t="s">
        <v>172</v>
      </c>
      <c r="D39" s="10" t="s">
        <v>177</v>
      </c>
      <c r="E39" s="20">
        <v>0</v>
      </c>
      <c r="F39" s="20">
        <v>10000</v>
      </c>
      <c r="G39" s="20"/>
      <c r="H39" s="20">
        <v>0</v>
      </c>
      <c r="I39" s="13">
        <v>0</v>
      </c>
      <c r="J39" s="13">
        <f t="shared" si="1"/>
        <v>0</v>
      </c>
      <c r="K39" s="32" t="s">
        <v>178</v>
      </c>
    </row>
    <row r="40" spans="1:11" s="1" customFormat="1" ht="66" customHeight="1" x14ac:dyDescent="0.2">
      <c r="A40" s="54"/>
      <c r="B40" s="34"/>
      <c r="C40" s="23" t="s">
        <v>188</v>
      </c>
      <c r="D40" s="16" t="s">
        <v>184</v>
      </c>
      <c r="E40" s="20">
        <v>0</v>
      </c>
      <c r="F40" s="20">
        <v>20000</v>
      </c>
      <c r="G40" s="20"/>
      <c r="H40" s="20">
        <v>0</v>
      </c>
      <c r="I40" s="13">
        <v>0</v>
      </c>
      <c r="J40" s="13">
        <f t="shared" si="1"/>
        <v>0</v>
      </c>
      <c r="K40" s="32" t="s">
        <v>178</v>
      </c>
    </row>
    <row r="41" spans="1:11" s="1" customFormat="1" ht="66" customHeight="1" x14ac:dyDescent="0.2">
      <c r="A41" s="54"/>
      <c r="B41" s="34"/>
      <c r="C41" s="23" t="s">
        <v>189</v>
      </c>
      <c r="D41" s="16" t="s">
        <v>185</v>
      </c>
      <c r="E41" s="20">
        <v>0</v>
      </c>
      <c r="F41" s="20">
        <v>30000</v>
      </c>
      <c r="G41" s="20"/>
      <c r="H41" s="20">
        <v>0</v>
      </c>
      <c r="I41" s="13">
        <v>0</v>
      </c>
      <c r="J41" s="13">
        <f t="shared" si="1"/>
        <v>0</v>
      </c>
      <c r="K41" s="32" t="s">
        <v>191</v>
      </c>
    </row>
    <row r="42" spans="1:11" s="2" customFormat="1" ht="22.5" x14ac:dyDescent="0.2">
      <c r="A42" s="48"/>
      <c r="B42" s="49" t="s">
        <v>58</v>
      </c>
      <c r="C42" s="24" t="s">
        <v>9</v>
      </c>
      <c r="D42" s="21" t="s">
        <v>21</v>
      </c>
      <c r="E42" s="25">
        <f>SUM(E43)</f>
        <v>0</v>
      </c>
      <c r="F42" s="25">
        <f>SUM(F43)</f>
        <v>30000</v>
      </c>
      <c r="G42" s="25"/>
      <c r="H42" s="25">
        <f>SUM(H43)</f>
        <v>0</v>
      </c>
      <c r="I42" s="13">
        <v>0</v>
      </c>
      <c r="J42" s="13">
        <f t="shared" si="1"/>
        <v>0</v>
      </c>
      <c r="K42" s="26" t="s">
        <v>60</v>
      </c>
    </row>
    <row r="43" spans="1:11" s="1" customFormat="1" ht="89.25" customHeight="1" x14ac:dyDescent="0.2">
      <c r="A43" s="48"/>
      <c r="B43" s="50"/>
      <c r="C43" s="23" t="s">
        <v>10</v>
      </c>
      <c r="D43" s="10" t="s">
        <v>125</v>
      </c>
      <c r="E43" s="20">
        <v>0</v>
      </c>
      <c r="F43" s="20">
        <v>30000</v>
      </c>
      <c r="G43" s="20"/>
      <c r="H43" s="20">
        <v>0</v>
      </c>
      <c r="I43" s="13">
        <v>0</v>
      </c>
      <c r="J43" s="13">
        <f t="shared" si="1"/>
        <v>0</v>
      </c>
      <c r="K43" s="10" t="s">
        <v>68</v>
      </c>
    </row>
    <row r="44" spans="1:11" s="2" customFormat="1" ht="28.5" customHeight="1" x14ac:dyDescent="0.2">
      <c r="A44" s="48"/>
      <c r="B44" s="50"/>
      <c r="C44" s="24" t="s">
        <v>12</v>
      </c>
      <c r="D44" s="21" t="s">
        <v>24</v>
      </c>
      <c r="E44" s="25">
        <f t="shared" ref="E44:H44" si="4">SUM(E45:E45)</f>
        <v>600</v>
      </c>
      <c r="F44" s="25">
        <f t="shared" si="4"/>
        <v>1400</v>
      </c>
      <c r="G44" s="25"/>
      <c r="H44" s="25">
        <f t="shared" si="4"/>
        <v>300</v>
      </c>
      <c r="I44" s="13">
        <f t="shared" si="0"/>
        <v>50</v>
      </c>
      <c r="J44" s="13">
        <f t="shared" si="1"/>
        <v>21.428571428571427</v>
      </c>
      <c r="K44" s="26" t="s">
        <v>60</v>
      </c>
    </row>
    <row r="45" spans="1:11" s="1" customFormat="1" ht="45" customHeight="1" x14ac:dyDescent="0.2">
      <c r="A45" s="48"/>
      <c r="B45" s="50"/>
      <c r="C45" s="23" t="s">
        <v>97</v>
      </c>
      <c r="D45" s="10" t="s">
        <v>26</v>
      </c>
      <c r="E45" s="20">
        <v>600</v>
      </c>
      <c r="F45" s="20">
        <v>1400</v>
      </c>
      <c r="G45" s="20"/>
      <c r="H45" s="20">
        <v>300</v>
      </c>
      <c r="I45" s="13">
        <f t="shared" si="0"/>
        <v>50</v>
      </c>
      <c r="J45" s="13">
        <f t="shared" si="1"/>
        <v>21.428571428571427</v>
      </c>
      <c r="K45" s="16" t="s">
        <v>79</v>
      </c>
    </row>
    <row r="46" spans="1:11" s="1" customFormat="1" ht="52.5" customHeight="1" x14ac:dyDescent="0.2">
      <c r="A46" s="48"/>
      <c r="B46" s="52"/>
      <c r="C46" s="11" t="s">
        <v>51</v>
      </c>
      <c r="D46" s="12" t="s">
        <v>99</v>
      </c>
      <c r="E46" s="13">
        <f t="shared" ref="E46" si="5">SUM(E47:E48)</f>
        <v>0</v>
      </c>
      <c r="F46" s="13">
        <f>SUM(F47:F48)</f>
        <v>110000</v>
      </c>
      <c r="G46" s="13"/>
      <c r="H46" s="13">
        <f>SUM(H47:H48)</f>
        <v>0</v>
      </c>
      <c r="I46" s="13">
        <v>0</v>
      </c>
      <c r="J46" s="13">
        <f t="shared" si="1"/>
        <v>0</v>
      </c>
      <c r="K46" s="14" t="s">
        <v>60</v>
      </c>
    </row>
    <row r="47" spans="1:11" s="1" customFormat="1" ht="56.25" customHeight="1" x14ac:dyDescent="0.2">
      <c r="A47" s="48"/>
      <c r="B47" s="52"/>
      <c r="C47" s="23" t="s">
        <v>52</v>
      </c>
      <c r="D47" s="10" t="s">
        <v>153</v>
      </c>
      <c r="E47" s="20">
        <v>0</v>
      </c>
      <c r="F47" s="20">
        <v>40000</v>
      </c>
      <c r="G47" s="20"/>
      <c r="H47" s="20">
        <v>0</v>
      </c>
      <c r="I47" s="13">
        <v>0</v>
      </c>
      <c r="J47" s="13">
        <f t="shared" si="1"/>
        <v>0</v>
      </c>
      <c r="K47" s="10" t="s">
        <v>135</v>
      </c>
    </row>
    <row r="48" spans="1:11" s="1" customFormat="1" ht="56.25" customHeight="1" x14ac:dyDescent="0.2">
      <c r="A48" s="48"/>
      <c r="B48" s="52"/>
      <c r="C48" s="23" t="s">
        <v>180</v>
      </c>
      <c r="D48" s="10" t="s">
        <v>181</v>
      </c>
      <c r="E48" s="20">
        <v>0</v>
      </c>
      <c r="F48" s="20">
        <v>70000</v>
      </c>
      <c r="G48" s="20"/>
      <c r="H48" s="20">
        <v>0</v>
      </c>
      <c r="I48" s="13">
        <v>0</v>
      </c>
      <c r="J48" s="13">
        <f t="shared" si="1"/>
        <v>0</v>
      </c>
      <c r="K48" s="10" t="s">
        <v>182</v>
      </c>
    </row>
    <row r="49" spans="1:11" s="1" customFormat="1" ht="34.5" customHeight="1" x14ac:dyDescent="0.2">
      <c r="A49" s="48"/>
      <c r="B49" s="52"/>
      <c r="C49" s="11" t="s">
        <v>50</v>
      </c>
      <c r="D49" s="12" t="s">
        <v>114</v>
      </c>
      <c r="E49" s="13">
        <f>SUM(E50:E51)</f>
        <v>0</v>
      </c>
      <c r="F49" s="13">
        <f>SUM(F50:F51)</f>
        <v>10000</v>
      </c>
      <c r="G49" s="13"/>
      <c r="H49" s="13">
        <f>SUM(H50:H51)</f>
        <v>0</v>
      </c>
      <c r="I49" s="13">
        <v>0</v>
      </c>
      <c r="J49" s="13">
        <f t="shared" si="1"/>
        <v>0</v>
      </c>
      <c r="K49" s="14" t="s">
        <v>60</v>
      </c>
    </row>
    <row r="50" spans="1:11" s="1" customFormat="1" ht="75.75" customHeight="1" x14ac:dyDescent="0.2">
      <c r="A50" s="48"/>
      <c r="B50" s="52"/>
      <c r="C50" s="23" t="s">
        <v>168</v>
      </c>
      <c r="D50" s="10" t="s">
        <v>179</v>
      </c>
      <c r="E50" s="20">
        <v>0</v>
      </c>
      <c r="F50" s="20">
        <v>10000</v>
      </c>
      <c r="G50" s="20"/>
      <c r="H50" s="20">
        <v>0</v>
      </c>
      <c r="I50" s="13">
        <v>0</v>
      </c>
      <c r="J50" s="13">
        <f t="shared" si="1"/>
        <v>0</v>
      </c>
      <c r="K50" s="10" t="s">
        <v>80</v>
      </c>
    </row>
    <row r="51" spans="1:11" s="1" customFormat="1" ht="43.5" customHeight="1" x14ac:dyDescent="0.2">
      <c r="A51" s="55"/>
      <c r="B51" s="53"/>
      <c r="C51" s="23" t="s">
        <v>133</v>
      </c>
      <c r="D51" s="10" t="s">
        <v>115</v>
      </c>
      <c r="E51" s="20">
        <v>0</v>
      </c>
      <c r="F51" s="20">
        <v>0</v>
      </c>
      <c r="G51" s="20"/>
      <c r="H51" s="20">
        <v>0</v>
      </c>
      <c r="I51" s="13">
        <v>0</v>
      </c>
      <c r="J51" s="13">
        <v>0</v>
      </c>
      <c r="K51" s="10" t="s">
        <v>80</v>
      </c>
    </row>
    <row r="52" spans="1:11" s="2" customFormat="1" ht="30.75" customHeight="1" x14ac:dyDescent="0.2">
      <c r="A52" s="47" t="s">
        <v>141</v>
      </c>
      <c r="B52" s="40" t="s">
        <v>143</v>
      </c>
      <c r="C52" s="11" t="s">
        <v>18</v>
      </c>
      <c r="D52" s="12" t="s">
        <v>103</v>
      </c>
      <c r="E52" s="13">
        <f>SUM(E53)</f>
        <v>20095.259999999998</v>
      </c>
      <c r="F52" s="13">
        <f>SUM(F53)</f>
        <v>80000</v>
      </c>
      <c r="G52" s="13"/>
      <c r="H52" s="13">
        <f>SUM(H53)</f>
        <v>27580</v>
      </c>
      <c r="I52" s="13">
        <f t="shared" si="0"/>
        <v>137.24629589266326</v>
      </c>
      <c r="J52" s="13">
        <f t="shared" si="1"/>
        <v>34.475000000000001</v>
      </c>
      <c r="K52" s="14" t="s">
        <v>60</v>
      </c>
    </row>
    <row r="53" spans="1:11" s="2" customFormat="1" ht="60" customHeight="1" x14ac:dyDescent="0.2">
      <c r="A53" s="54"/>
      <c r="B53" s="41"/>
      <c r="C53" s="15" t="s">
        <v>19</v>
      </c>
      <c r="D53" s="10" t="s">
        <v>41</v>
      </c>
      <c r="E53" s="20">
        <v>20095.259999999998</v>
      </c>
      <c r="F53" s="20">
        <v>80000</v>
      </c>
      <c r="G53" s="20"/>
      <c r="H53" s="20">
        <v>27580</v>
      </c>
      <c r="I53" s="13">
        <f t="shared" si="0"/>
        <v>137.24629589266326</v>
      </c>
      <c r="J53" s="13">
        <f t="shared" si="1"/>
        <v>34.475000000000001</v>
      </c>
      <c r="K53" s="10" t="s">
        <v>70</v>
      </c>
    </row>
    <row r="54" spans="1:11" s="2" customFormat="1" ht="42" customHeight="1" x14ac:dyDescent="0.2">
      <c r="A54" s="54"/>
      <c r="B54" s="41"/>
      <c r="C54" s="11" t="s">
        <v>20</v>
      </c>
      <c r="D54" s="12" t="s">
        <v>104</v>
      </c>
      <c r="E54" s="13">
        <f>SUM(E55:E57)</f>
        <v>3408.27</v>
      </c>
      <c r="F54" s="13">
        <f>SUM(F55:F57)</f>
        <v>35000</v>
      </c>
      <c r="G54" s="13"/>
      <c r="H54" s="13">
        <f>SUM(H55:H57)</f>
        <v>5111.49</v>
      </c>
      <c r="I54" s="13">
        <f t="shared" si="0"/>
        <v>149.9731535353713</v>
      </c>
      <c r="J54" s="13">
        <f t="shared" si="1"/>
        <v>14.604257142857142</v>
      </c>
      <c r="K54" s="14" t="s">
        <v>60</v>
      </c>
    </row>
    <row r="55" spans="1:11" s="2" customFormat="1" ht="78" customHeight="1" x14ac:dyDescent="0.2">
      <c r="A55" s="54"/>
      <c r="B55" s="41"/>
      <c r="C55" s="15" t="s">
        <v>22</v>
      </c>
      <c r="D55" s="10" t="s">
        <v>144</v>
      </c>
      <c r="E55" s="20">
        <v>0</v>
      </c>
      <c r="F55" s="20">
        <v>20000</v>
      </c>
      <c r="G55" s="20"/>
      <c r="H55" s="20">
        <v>1200</v>
      </c>
      <c r="I55" s="13">
        <v>0</v>
      </c>
      <c r="J55" s="13">
        <f t="shared" si="1"/>
        <v>6</v>
      </c>
      <c r="K55" s="10" t="s">
        <v>69</v>
      </c>
    </row>
    <row r="56" spans="1:11" s="2" customFormat="1" ht="48" customHeight="1" x14ac:dyDescent="0.2">
      <c r="A56" s="54"/>
      <c r="B56" s="41"/>
      <c r="C56" s="23" t="s">
        <v>105</v>
      </c>
      <c r="D56" s="10" t="s">
        <v>106</v>
      </c>
      <c r="E56" s="20">
        <v>3408.27</v>
      </c>
      <c r="F56" s="20">
        <v>10000</v>
      </c>
      <c r="G56" s="20"/>
      <c r="H56" s="20">
        <v>3911.49</v>
      </c>
      <c r="I56" s="13">
        <f t="shared" si="0"/>
        <v>114.76467533382038</v>
      </c>
      <c r="J56" s="13">
        <f t="shared" si="1"/>
        <v>39.114899999999999</v>
      </c>
      <c r="K56" s="10" t="s">
        <v>69</v>
      </c>
    </row>
    <row r="57" spans="1:11" s="2" customFormat="1" ht="41.25" customHeight="1" x14ac:dyDescent="0.2">
      <c r="A57" s="54"/>
      <c r="B57" s="41"/>
      <c r="C57" s="23" t="s">
        <v>145</v>
      </c>
      <c r="D57" s="10" t="s">
        <v>107</v>
      </c>
      <c r="E57" s="20">
        <v>0</v>
      </c>
      <c r="F57" s="20">
        <v>5000</v>
      </c>
      <c r="G57" s="20"/>
      <c r="H57" s="20">
        <v>0</v>
      </c>
      <c r="I57" s="13">
        <v>0</v>
      </c>
      <c r="J57" s="13">
        <f t="shared" si="1"/>
        <v>0</v>
      </c>
      <c r="K57" s="10" t="s">
        <v>72</v>
      </c>
    </row>
    <row r="58" spans="1:11" s="2" customFormat="1" ht="22.5" x14ac:dyDescent="0.2">
      <c r="A58" s="54"/>
      <c r="B58" s="41"/>
      <c r="C58" s="11" t="s">
        <v>23</v>
      </c>
      <c r="D58" s="12" t="s">
        <v>126</v>
      </c>
      <c r="E58" s="13">
        <f>SUM(E59)</f>
        <v>28000</v>
      </c>
      <c r="F58" s="13">
        <f>SUM(F59)</f>
        <v>30000</v>
      </c>
      <c r="G58" s="13"/>
      <c r="H58" s="13">
        <f>SUM(H59)</f>
        <v>28000</v>
      </c>
      <c r="I58" s="13">
        <f t="shared" si="0"/>
        <v>100</v>
      </c>
      <c r="J58" s="13">
        <f t="shared" si="1"/>
        <v>93.333333333333329</v>
      </c>
      <c r="K58" s="14" t="s">
        <v>60</v>
      </c>
    </row>
    <row r="59" spans="1:11" s="1" customFormat="1" ht="26.25" customHeight="1" x14ac:dyDescent="0.2">
      <c r="A59" s="54"/>
      <c r="B59" s="41"/>
      <c r="C59" s="23" t="s">
        <v>25</v>
      </c>
      <c r="D59" s="10" t="s">
        <v>36</v>
      </c>
      <c r="E59" s="20">
        <v>28000</v>
      </c>
      <c r="F59" s="20">
        <v>30000</v>
      </c>
      <c r="G59" s="20"/>
      <c r="H59" s="20">
        <v>28000</v>
      </c>
      <c r="I59" s="13">
        <f t="shared" si="0"/>
        <v>100</v>
      </c>
      <c r="J59" s="13">
        <f t="shared" si="1"/>
        <v>93.333333333333329</v>
      </c>
      <c r="K59" s="18" t="s">
        <v>69</v>
      </c>
    </row>
    <row r="60" spans="1:11" s="1" customFormat="1" ht="30.75" customHeight="1" x14ac:dyDescent="0.2">
      <c r="A60" s="54"/>
      <c r="B60" s="41"/>
      <c r="C60" s="11" t="s">
        <v>27</v>
      </c>
      <c r="D60" s="12" t="s">
        <v>34</v>
      </c>
      <c r="E60" s="13">
        <f>SUM(E61:E63)</f>
        <v>4000</v>
      </c>
      <c r="F60" s="13">
        <f>SUM(F61:F63)</f>
        <v>50000</v>
      </c>
      <c r="G60" s="13"/>
      <c r="H60" s="13">
        <f>SUM(H61:H63)</f>
        <v>0</v>
      </c>
      <c r="I60" s="13">
        <f t="shared" si="0"/>
        <v>0</v>
      </c>
      <c r="J60" s="13">
        <f t="shared" si="1"/>
        <v>0</v>
      </c>
      <c r="K60" s="14" t="s">
        <v>60</v>
      </c>
    </row>
    <row r="61" spans="1:11" s="1" customFormat="1" ht="33.75" x14ac:dyDescent="0.2">
      <c r="A61" s="54"/>
      <c r="B61" s="41"/>
      <c r="C61" s="15" t="s">
        <v>28</v>
      </c>
      <c r="D61" s="10" t="s">
        <v>39</v>
      </c>
      <c r="E61" s="20">
        <v>4000</v>
      </c>
      <c r="F61" s="20">
        <v>16000</v>
      </c>
      <c r="G61" s="20"/>
      <c r="H61" s="20">
        <v>0</v>
      </c>
      <c r="I61" s="13">
        <f t="shared" si="0"/>
        <v>0</v>
      </c>
      <c r="J61" s="13">
        <f t="shared" si="1"/>
        <v>0</v>
      </c>
      <c r="K61" s="10" t="s">
        <v>71</v>
      </c>
    </row>
    <row r="62" spans="1:11" s="1" customFormat="1" ht="65.25" customHeight="1" x14ac:dyDescent="0.2">
      <c r="A62" s="54"/>
      <c r="B62" s="41"/>
      <c r="C62" s="23" t="s">
        <v>30</v>
      </c>
      <c r="D62" s="10" t="s">
        <v>38</v>
      </c>
      <c r="E62" s="20">
        <v>0</v>
      </c>
      <c r="F62" s="20">
        <v>30000</v>
      </c>
      <c r="G62" s="20"/>
      <c r="H62" s="20">
        <v>0</v>
      </c>
      <c r="I62" s="13">
        <v>0</v>
      </c>
      <c r="J62" s="13">
        <f t="shared" si="1"/>
        <v>0</v>
      </c>
      <c r="K62" s="10" t="s">
        <v>69</v>
      </c>
    </row>
    <row r="63" spans="1:11" s="1" customFormat="1" ht="59.25" customHeight="1" x14ac:dyDescent="0.2">
      <c r="A63" s="69"/>
      <c r="B63" s="42"/>
      <c r="C63" s="23" t="s">
        <v>32</v>
      </c>
      <c r="D63" s="10" t="s">
        <v>40</v>
      </c>
      <c r="E63" s="20">
        <v>0</v>
      </c>
      <c r="F63" s="20">
        <v>4000</v>
      </c>
      <c r="G63" s="20"/>
      <c r="H63" s="20">
        <v>0</v>
      </c>
      <c r="I63" s="13">
        <v>0</v>
      </c>
      <c r="J63" s="13">
        <f t="shared" si="1"/>
        <v>0</v>
      </c>
      <c r="K63" s="10" t="s">
        <v>69</v>
      </c>
    </row>
    <row r="64" spans="1:11" s="2" customFormat="1" ht="27" customHeight="1" x14ac:dyDescent="0.2">
      <c r="A64" s="47" t="s">
        <v>139</v>
      </c>
      <c r="B64" s="49" t="s">
        <v>59</v>
      </c>
      <c r="C64" s="11" t="s">
        <v>14</v>
      </c>
      <c r="D64" s="12" t="s">
        <v>100</v>
      </c>
      <c r="E64" s="13">
        <f>SUM(E65:E68)</f>
        <v>4483.4399999999996</v>
      </c>
      <c r="F64" s="13">
        <f t="shared" ref="F64:H64" si="6">SUM(F65:F68)</f>
        <v>60000</v>
      </c>
      <c r="G64" s="13"/>
      <c r="H64" s="13">
        <f t="shared" si="6"/>
        <v>2845.37</v>
      </c>
      <c r="I64" s="13">
        <f t="shared" si="0"/>
        <v>63.463991934764387</v>
      </c>
      <c r="J64" s="13">
        <f t="shared" si="1"/>
        <v>4.742283333333333</v>
      </c>
      <c r="K64" s="14" t="s">
        <v>60</v>
      </c>
    </row>
    <row r="65" spans="1:11" s="1" customFormat="1" ht="52.5" customHeight="1" x14ac:dyDescent="0.2">
      <c r="A65" s="48"/>
      <c r="B65" s="50"/>
      <c r="C65" s="15" t="s">
        <v>101</v>
      </c>
      <c r="D65" s="16" t="s">
        <v>29</v>
      </c>
      <c r="E65" s="17">
        <v>4483.4399999999996</v>
      </c>
      <c r="F65" s="17">
        <v>20000</v>
      </c>
      <c r="G65" s="17"/>
      <c r="H65" s="17">
        <v>2845.37</v>
      </c>
      <c r="I65" s="13">
        <f t="shared" si="0"/>
        <v>63.463991934764387</v>
      </c>
      <c r="J65" s="13">
        <f t="shared" si="1"/>
        <v>14.226849999999999</v>
      </c>
      <c r="K65" s="10" t="s">
        <v>75</v>
      </c>
    </row>
    <row r="66" spans="1:11" s="1" customFormat="1" ht="45" x14ac:dyDescent="0.2">
      <c r="A66" s="48"/>
      <c r="B66" s="50"/>
      <c r="C66" s="15" t="s">
        <v>102</v>
      </c>
      <c r="D66" s="16" t="s">
        <v>31</v>
      </c>
      <c r="E66" s="17">
        <v>0</v>
      </c>
      <c r="F66" s="17">
        <v>10000</v>
      </c>
      <c r="G66" s="17"/>
      <c r="H66" s="17">
        <v>0</v>
      </c>
      <c r="I66" s="13">
        <v>0</v>
      </c>
      <c r="J66" s="13">
        <f t="shared" si="1"/>
        <v>0</v>
      </c>
      <c r="K66" s="10" t="s">
        <v>72</v>
      </c>
    </row>
    <row r="67" spans="1:11" s="1" customFormat="1" ht="33.75" x14ac:dyDescent="0.2">
      <c r="A67" s="48"/>
      <c r="B67" s="33"/>
      <c r="C67" s="15" t="s">
        <v>160</v>
      </c>
      <c r="D67" s="16" t="s">
        <v>159</v>
      </c>
      <c r="E67" s="17">
        <v>0</v>
      </c>
      <c r="F67" s="17">
        <v>0</v>
      </c>
      <c r="G67" s="17"/>
      <c r="H67" s="17">
        <v>0</v>
      </c>
      <c r="I67" s="13">
        <v>0</v>
      </c>
      <c r="J67" s="13">
        <v>0</v>
      </c>
      <c r="K67" s="10" t="s">
        <v>72</v>
      </c>
    </row>
    <row r="68" spans="1:11" s="1" customFormat="1" ht="157.5" x14ac:dyDescent="0.2">
      <c r="A68" s="48"/>
      <c r="B68" s="33"/>
      <c r="C68" s="15" t="s">
        <v>161</v>
      </c>
      <c r="D68" s="16" t="s">
        <v>187</v>
      </c>
      <c r="E68" s="17">
        <v>0</v>
      </c>
      <c r="F68" s="17">
        <v>30000</v>
      </c>
      <c r="G68" s="17"/>
      <c r="H68" s="17">
        <v>0</v>
      </c>
      <c r="I68" s="13">
        <v>0</v>
      </c>
      <c r="J68" s="13">
        <f t="shared" si="1"/>
        <v>0</v>
      </c>
      <c r="K68" s="10" t="s">
        <v>72</v>
      </c>
    </row>
    <row r="69" spans="1:11" s="2" customFormat="1" ht="40.5" customHeight="1" x14ac:dyDescent="0.2">
      <c r="A69" s="48"/>
      <c r="B69" s="49" t="s">
        <v>140</v>
      </c>
      <c r="C69" s="11" t="s">
        <v>42</v>
      </c>
      <c r="D69" s="12" t="s">
        <v>108</v>
      </c>
      <c r="E69" s="13">
        <f t="shared" ref="E69:H69" si="7">SUM(E70:E72)</f>
        <v>2970.32</v>
      </c>
      <c r="F69" s="13">
        <f t="shared" ref="F69" si="8">SUM(F70:F72)</f>
        <v>17000</v>
      </c>
      <c r="G69" s="13"/>
      <c r="H69" s="13">
        <f t="shared" si="7"/>
        <v>3349</v>
      </c>
      <c r="I69" s="13">
        <f t="shared" si="0"/>
        <v>112.74879474265398</v>
      </c>
      <c r="J69" s="13">
        <f t="shared" si="1"/>
        <v>19.7</v>
      </c>
      <c r="K69" s="14" t="s">
        <v>60</v>
      </c>
    </row>
    <row r="70" spans="1:11" s="1" customFormat="1" ht="40.5" customHeight="1" x14ac:dyDescent="0.2">
      <c r="A70" s="48"/>
      <c r="B70" s="50"/>
      <c r="C70" s="23" t="s">
        <v>43</v>
      </c>
      <c r="D70" s="10" t="s">
        <v>46</v>
      </c>
      <c r="E70" s="20">
        <v>0</v>
      </c>
      <c r="F70" s="20">
        <v>5000</v>
      </c>
      <c r="G70" s="20"/>
      <c r="H70" s="20">
        <v>0</v>
      </c>
      <c r="I70" s="13">
        <v>0</v>
      </c>
      <c r="J70" s="13">
        <f t="shared" si="1"/>
        <v>0</v>
      </c>
      <c r="K70" s="18" t="s">
        <v>69</v>
      </c>
    </row>
    <row r="71" spans="1:11" s="1" customFormat="1" ht="53.25" customHeight="1" x14ac:dyDescent="0.2">
      <c r="A71" s="48"/>
      <c r="B71" s="50"/>
      <c r="C71" s="23" t="s">
        <v>132</v>
      </c>
      <c r="D71" s="10" t="s">
        <v>47</v>
      </c>
      <c r="E71" s="20">
        <v>2970.32</v>
      </c>
      <c r="F71" s="20">
        <v>7000</v>
      </c>
      <c r="G71" s="20"/>
      <c r="H71" s="20">
        <v>3349</v>
      </c>
      <c r="I71" s="13">
        <f t="shared" si="0"/>
        <v>112.74879474265398</v>
      </c>
      <c r="J71" s="13">
        <f t="shared" si="1"/>
        <v>47.842857142857142</v>
      </c>
      <c r="K71" s="10" t="s">
        <v>76</v>
      </c>
    </row>
    <row r="72" spans="1:11" s="1" customFormat="1" ht="53.25" customHeight="1" x14ac:dyDescent="0.2">
      <c r="A72" s="48"/>
      <c r="B72" s="50"/>
      <c r="C72" s="23" t="s">
        <v>146</v>
      </c>
      <c r="D72" s="10" t="s">
        <v>147</v>
      </c>
      <c r="E72" s="20">
        <v>0</v>
      </c>
      <c r="F72" s="20">
        <v>5000</v>
      </c>
      <c r="G72" s="20"/>
      <c r="H72" s="20">
        <v>0</v>
      </c>
      <c r="I72" s="13">
        <v>0</v>
      </c>
      <c r="J72" s="13">
        <f t="shared" si="1"/>
        <v>0</v>
      </c>
      <c r="K72" s="10" t="s">
        <v>157</v>
      </c>
    </row>
    <row r="73" spans="1:11" s="1" customFormat="1" ht="32.25" customHeight="1" x14ac:dyDescent="0.2">
      <c r="A73" s="48"/>
      <c r="B73" s="50"/>
      <c r="C73" s="11" t="s">
        <v>45</v>
      </c>
      <c r="D73" s="12" t="s">
        <v>109</v>
      </c>
      <c r="E73" s="13">
        <f>SUM(E74)</f>
        <v>0</v>
      </c>
      <c r="F73" s="13">
        <f>SUM(F74)</f>
        <v>5000</v>
      </c>
      <c r="G73" s="13"/>
      <c r="H73" s="13">
        <f>SUM(H74)</f>
        <v>0</v>
      </c>
      <c r="I73" s="13">
        <v>0</v>
      </c>
      <c r="J73" s="13">
        <f t="shared" si="1"/>
        <v>0</v>
      </c>
      <c r="K73" s="14" t="s">
        <v>60</v>
      </c>
    </row>
    <row r="74" spans="1:11" s="1" customFormat="1" ht="42.75" customHeight="1" x14ac:dyDescent="0.2">
      <c r="A74" s="48"/>
      <c r="B74" s="50"/>
      <c r="C74" s="23" t="s">
        <v>110</v>
      </c>
      <c r="D74" s="10" t="s">
        <v>111</v>
      </c>
      <c r="E74" s="20">
        <v>0</v>
      </c>
      <c r="F74" s="20">
        <v>5000</v>
      </c>
      <c r="G74" s="20"/>
      <c r="H74" s="20">
        <v>0</v>
      </c>
      <c r="I74" s="13">
        <v>0</v>
      </c>
      <c r="J74" s="13">
        <f t="shared" si="1"/>
        <v>0</v>
      </c>
      <c r="K74" s="18" t="s">
        <v>156</v>
      </c>
    </row>
    <row r="75" spans="1:11" s="2" customFormat="1" ht="22.5" x14ac:dyDescent="0.2">
      <c r="A75" s="48"/>
      <c r="B75" s="50"/>
      <c r="C75" s="11" t="s">
        <v>48</v>
      </c>
      <c r="D75" s="12" t="s">
        <v>112</v>
      </c>
      <c r="E75" s="13">
        <f t="shared" ref="E75:H75" si="9">SUM(E76:E79)</f>
        <v>0</v>
      </c>
      <c r="F75" s="13">
        <f t="shared" ref="F75" si="10">SUM(F76:F79)</f>
        <v>25000</v>
      </c>
      <c r="G75" s="13"/>
      <c r="H75" s="13">
        <f t="shared" si="9"/>
        <v>0</v>
      </c>
      <c r="I75" s="13">
        <v>0</v>
      </c>
      <c r="J75" s="13">
        <f t="shared" ref="J75:J80" si="11">H75/F75*100</f>
        <v>0</v>
      </c>
      <c r="K75" s="14" t="s">
        <v>60</v>
      </c>
    </row>
    <row r="76" spans="1:11" s="2" customFormat="1" ht="33.75" x14ac:dyDescent="0.2">
      <c r="A76" s="48"/>
      <c r="B76" s="50"/>
      <c r="C76" s="23" t="s">
        <v>49</v>
      </c>
      <c r="D76" s="10" t="s">
        <v>113</v>
      </c>
      <c r="E76" s="20">
        <v>0</v>
      </c>
      <c r="F76" s="20">
        <v>10000</v>
      </c>
      <c r="G76" s="20"/>
      <c r="H76" s="20">
        <v>0</v>
      </c>
      <c r="I76" s="13">
        <v>0</v>
      </c>
      <c r="J76" s="13">
        <f t="shared" si="11"/>
        <v>0</v>
      </c>
      <c r="K76" s="10" t="s">
        <v>128</v>
      </c>
    </row>
    <row r="77" spans="1:11" s="2" customFormat="1" ht="56.25" x14ac:dyDescent="0.2">
      <c r="A77" s="48"/>
      <c r="B77" s="50"/>
      <c r="C77" s="23" t="s">
        <v>166</v>
      </c>
      <c r="D77" s="10" t="s">
        <v>173</v>
      </c>
      <c r="E77" s="20">
        <v>0</v>
      </c>
      <c r="F77" s="20">
        <v>0</v>
      </c>
      <c r="G77" s="20"/>
      <c r="H77" s="20">
        <v>0</v>
      </c>
      <c r="I77" s="13">
        <v>0</v>
      </c>
      <c r="J77" s="13">
        <v>0</v>
      </c>
      <c r="K77" s="10"/>
    </row>
    <row r="78" spans="1:11" s="2" customFormat="1" ht="56.25" x14ac:dyDescent="0.2">
      <c r="A78" s="48"/>
      <c r="B78" s="50"/>
      <c r="C78" s="23" t="s">
        <v>162</v>
      </c>
      <c r="D78" s="10" t="s">
        <v>163</v>
      </c>
      <c r="E78" s="20">
        <v>0</v>
      </c>
      <c r="F78" s="20">
        <v>5000</v>
      </c>
      <c r="G78" s="20"/>
      <c r="H78" s="20">
        <v>0</v>
      </c>
      <c r="I78" s="13">
        <v>0</v>
      </c>
      <c r="J78" s="13">
        <f t="shared" si="11"/>
        <v>0</v>
      </c>
      <c r="K78" s="10" t="s">
        <v>155</v>
      </c>
    </row>
    <row r="79" spans="1:11" s="2" customFormat="1" ht="33.75" x14ac:dyDescent="0.2">
      <c r="A79" s="48"/>
      <c r="B79" s="50"/>
      <c r="C79" s="23" t="s">
        <v>174</v>
      </c>
      <c r="D79" s="10" t="s">
        <v>167</v>
      </c>
      <c r="E79" s="20">
        <v>0</v>
      </c>
      <c r="F79" s="20">
        <v>10000</v>
      </c>
      <c r="G79" s="20"/>
      <c r="H79" s="20">
        <v>0</v>
      </c>
      <c r="I79" s="13">
        <v>0</v>
      </c>
      <c r="J79" s="13">
        <f t="shared" si="11"/>
        <v>0</v>
      </c>
      <c r="K79" s="10" t="s">
        <v>155</v>
      </c>
    </row>
    <row r="80" spans="1:11" x14ac:dyDescent="0.25">
      <c r="A80" s="61" t="s">
        <v>55</v>
      </c>
      <c r="B80" s="62"/>
      <c r="C80" s="62"/>
      <c r="D80" s="63"/>
      <c r="E80" s="31">
        <f t="shared" ref="E80:F80" si="12">SUM(E10+E18+E23+E26+E42+E44+E46+E49+E52+E54+E58+E60+E64+E69+E73+E75)</f>
        <v>428520.18000000005</v>
      </c>
      <c r="F80" s="31">
        <f t="shared" si="12"/>
        <v>3453400</v>
      </c>
      <c r="G80" s="31"/>
      <c r="H80" s="31">
        <f t="shared" ref="H80" si="13">SUM(H10+H18+H23+H26+H42+H44+H46+H49+H52+H54+H58+H60+H64+H69+H73+H75)</f>
        <v>700304.87</v>
      </c>
      <c r="I80" s="13">
        <f t="shared" ref="I80" si="14">H80/E80*100</f>
        <v>163.42401191001085</v>
      </c>
      <c r="J80" s="13">
        <f t="shared" si="11"/>
        <v>20.278707071292061</v>
      </c>
      <c r="K80" s="8" t="s">
        <v>60</v>
      </c>
    </row>
    <row r="81" spans="1:12" x14ac:dyDescent="0.25">
      <c r="A81" s="35"/>
      <c r="B81" s="35"/>
      <c r="C81" s="35"/>
      <c r="D81" s="35"/>
      <c r="E81" s="36"/>
      <c r="F81" s="36"/>
      <c r="G81" s="36"/>
      <c r="H81" s="36"/>
      <c r="I81" s="36"/>
      <c r="J81" s="36"/>
      <c r="K81" s="35"/>
    </row>
    <row r="82" spans="1:12" x14ac:dyDescent="0.25">
      <c r="A82" s="35"/>
      <c r="B82" s="35"/>
      <c r="C82" s="35"/>
      <c r="D82" s="35"/>
      <c r="E82" s="36"/>
      <c r="F82" s="36"/>
      <c r="G82" s="36"/>
      <c r="H82" s="36"/>
      <c r="I82" s="36"/>
      <c r="J82" s="36"/>
      <c r="K82" s="35"/>
    </row>
    <row r="83" spans="1:12" x14ac:dyDescent="0.25">
      <c r="A83" s="35"/>
      <c r="B83" s="7" t="s">
        <v>199</v>
      </c>
      <c r="C83" s="30"/>
      <c r="D83" s="30"/>
      <c r="E83" s="30"/>
      <c r="F83" s="30"/>
      <c r="G83" s="30"/>
      <c r="H83" s="30"/>
      <c r="I83" s="30"/>
      <c r="J83" s="30"/>
      <c r="K83" s="30"/>
    </row>
    <row r="84" spans="1:12" x14ac:dyDescent="0.25">
      <c r="A84" s="35"/>
      <c r="B84" s="7" t="s">
        <v>200</v>
      </c>
    </row>
    <row r="85" spans="1:12" x14ac:dyDescent="0.25">
      <c r="A85" s="35"/>
      <c r="B85" s="7" t="s">
        <v>201</v>
      </c>
    </row>
    <row r="86" spans="1:12" x14ac:dyDescent="0.25">
      <c r="A86" s="35"/>
      <c r="B86" s="7" t="s">
        <v>198</v>
      </c>
    </row>
    <row r="87" spans="1:12" x14ac:dyDescent="0.25">
      <c r="A87" s="27"/>
      <c r="B87" s="27"/>
      <c r="C87" s="27"/>
      <c r="D87" s="27"/>
      <c r="E87" s="28"/>
      <c r="F87" s="28"/>
      <c r="G87" s="28"/>
      <c r="H87" s="28"/>
      <c r="I87" s="28"/>
      <c r="J87" s="28"/>
      <c r="K87" s="27"/>
    </row>
    <row r="88" spans="1:12" x14ac:dyDescent="0.25">
      <c r="A88" s="5" t="s">
        <v>207</v>
      </c>
      <c r="B88" s="29"/>
      <c r="C88" s="30"/>
      <c r="D88" s="30"/>
      <c r="E88" s="30"/>
      <c r="F88" s="30"/>
      <c r="G88" s="30"/>
      <c r="H88" s="30"/>
      <c r="I88" s="30"/>
      <c r="J88" s="30"/>
      <c r="K88" s="30"/>
    </row>
    <row r="89" spans="1:12" x14ac:dyDescent="0.25">
      <c r="A89" s="5" t="s">
        <v>203</v>
      </c>
    </row>
    <row r="90" spans="1:12" x14ac:dyDescent="0.25">
      <c r="A90" s="5" t="s">
        <v>204</v>
      </c>
    </row>
    <row r="93" spans="1:12" x14ac:dyDescent="0.25">
      <c r="I93" s="59" t="s">
        <v>205</v>
      </c>
      <c r="J93" s="59"/>
      <c r="K93" s="59"/>
      <c r="L93" s="59"/>
    </row>
    <row r="94" spans="1:12" x14ac:dyDescent="0.25">
      <c r="I94" s="59" t="s">
        <v>206</v>
      </c>
      <c r="J94" s="59"/>
      <c r="K94" s="59"/>
      <c r="L94" s="59"/>
    </row>
    <row r="105" spans="2:12" x14ac:dyDescent="0.25">
      <c r="C105" s="30"/>
      <c r="D105" s="30"/>
      <c r="E105" s="30"/>
      <c r="F105" s="30"/>
      <c r="G105" s="30"/>
      <c r="H105" s="30"/>
      <c r="I105" s="30"/>
      <c r="J105" s="30"/>
      <c r="K105" s="30"/>
    </row>
    <row r="109" spans="2:12" x14ac:dyDescent="0.25">
      <c r="B109" s="38"/>
      <c r="C109" s="38"/>
      <c r="D109" s="38"/>
      <c r="E109" s="38"/>
      <c r="F109" s="39"/>
      <c r="G109" s="39"/>
      <c r="H109" s="39"/>
      <c r="I109" s="39"/>
      <c r="J109" s="39"/>
      <c r="K109" s="39"/>
      <c r="L109" s="38"/>
    </row>
    <row r="110" spans="2:12" x14ac:dyDescent="0.25">
      <c r="B110" s="5"/>
      <c r="C110" s="29"/>
      <c r="D110" s="30"/>
      <c r="E110" s="30"/>
      <c r="F110" s="30"/>
      <c r="G110" s="30"/>
      <c r="H110" s="30"/>
      <c r="I110" s="30"/>
      <c r="J110" s="30"/>
      <c r="K110" s="30"/>
      <c r="L110" s="30"/>
    </row>
    <row r="111" spans="2:12" x14ac:dyDescent="0.25">
      <c r="B111" s="5"/>
      <c r="C111" s="7"/>
    </row>
    <row r="112" spans="2:12" x14ac:dyDescent="0.25">
      <c r="B112" s="5"/>
      <c r="C112" s="7"/>
    </row>
    <row r="113" spans="2:12" x14ac:dyDescent="0.25">
      <c r="B113" s="5"/>
      <c r="C113" s="7"/>
      <c r="I113" s="58"/>
      <c r="J113" s="58"/>
      <c r="K113" s="58"/>
      <c r="L113" s="58"/>
    </row>
    <row r="114" spans="2:12" x14ac:dyDescent="0.25">
      <c r="B114" s="5"/>
      <c r="C114" s="7"/>
      <c r="I114" s="58"/>
      <c r="J114" s="58"/>
      <c r="K114" s="58"/>
      <c r="L114" s="58"/>
    </row>
    <row r="135" spans="4:9" x14ac:dyDescent="0.25">
      <c r="D135" s="45"/>
      <c r="E135" s="45"/>
      <c r="F135" s="45"/>
      <c r="G135" s="46"/>
      <c r="H135" s="46"/>
      <c r="I135" s="46"/>
    </row>
    <row r="136" spans="4:9" x14ac:dyDescent="0.25">
      <c r="D136" s="45"/>
      <c r="E136" s="45"/>
      <c r="F136" s="45"/>
      <c r="G136" s="46"/>
      <c r="H136" s="46"/>
      <c r="I136" s="46"/>
    </row>
    <row r="137" spans="4:9" x14ac:dyDescent="0.25">
      <c r="D137" s="45"/>
      <c r="E137" s="45"/>
      <c r="F137" s="45"/>
      <c r="G137" s="46"/>
      <c r="H137" s="46"/>
      <c r="I137" s="46"/>
    </row>
  </sheetData>
  <mergeCells count="29">
    <mergeCell ref="D137:I137"/>
    <mergeCell ref="A2:K5"/>
    <mergeCell ref="A80:D80"/>
    <mergeCell ref="B7:B8"/>
    <mergeCell ref="A7:A8"/>
    <mergeCell ref="C7:C8"/>
    <mergeCell ref="D7:D8"/>
    <mergeCell ref="K7:K8"/>
    <mergeCell ref="I7:I8"/>
    <mergeCell ref="G7:G8"/>
    <mergeCell ref="B69:B79"/>
    <mergeCell ref="D135:I135"/>
    <mergeCell ref="B18:B35"/>
    <mergeCell ref="A52:A63"/>
    <mergeCell ref="B52:B63"/>
    <mergeCell ref="J7:J8"/>
    <mergeCell ref="D136:I136"/>
    <mergeCell ref="A64:A79"/>
    <mergeCell ref="B64:B66"/>
    <mergeCell ref="B10:B17"/>
    <mergeCell ref="B42:B51"/>
    <mergeCell ref="A10:A51"/>
    <mergeCell ref="E7:E8"/>
    <mergeCell ref="F7:F8"/>
    <mergeCell ref="H7:H8"/>
    <mergeCell ref="I113:L113"/>
    <mergeCell ref="I114:L114"/>
    <mergeCell ref="I93:L93"/>
    <mergeCell ref="I94:L94"/>
  </mergeCells>
  <pageMargins left="0.7" right="0.7" top="0.75" bottom="0.75" header="0.3" footer="0.3"/>
  <pageSetup paperSize="9" fitToHeight="0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Ribnik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Jarmek</dc:creator>
  <cp:lastModifiedBy>Ivana</cp:lastModifiedBy>
  <cp:lastPrinted>2021-03-31T07:06:01Z</cp:lastPrinted>
  <dcterms:created xsi:type="dcterms:W3CDTF">2013-11-08T11:35:51Z</dcterms:created>
  <dcterms:modified xsi:type="dcterms:W3CDTF">2021-07-22T11:43:00Z</dcterms:modified>
</cp:coreProperties>
</file>