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GODIŠNJI OBRAČUN 2020\"/>
    </mc:Choice>
  </mc:AlternateContent>
  <xr:revisionPtr revIDLastSave="0" documentId="13_ncr:1_{87469271-357E-4DE0-B896-8E8EDD9B2284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J76" i="1" l="1"/>
  <c r="J75" i="1"/>
  <c r="J74" i="1"/>
  <c r="J72" i="1"/>
  <c r="J71" i="1"/>
  <c r="J70" i="1"/>
  <c r="J69" i="1"/>
  <c r="J68" i="1"/>
  <c r="J67" i="1"/>
  <c r="J66" i="1"/>
  <c r="J65" i="1"/>
  <c r="J64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0" i="1"/>
  <c r="J29" i="1"/>
  <c r="J28" i="1"/>
  <c r="J26" i="1"/>
  <c r="J25" i="1"/>
  <c r="J24" i="1"/>
  <c r="J23" i="1"/>
  <c r="J22" i="1"/>
  <c r="J21" i="1"/>
  <c r="J20" i="1"/>
  <c r="J19" i="1"/>
  <c r="J18" i="1"/>
  <c r="J15" i="1"/>
  <c r="J14" i="1"/>
  <c r="J13" i="1"/>
  <c r="J11" i="1"/>
  <c r="I76" i="1"/>
  <c r="I73" i="1"/>
  <c r="I71" i="1"/>
  <c r="I70" i="1"/>
  <c r="I69" i="1"/>
  <c r="I67" i="1"/>
  <c r="I66" i="1"/>
  <c r="I65" i="1"/>
  <c r="I64" i="1"/>
  <c r="I63" i="1"/>
  <c r="I61" i="1"/>
  <c r="I60" i="1"/>
  <c r="I59" i="1"/>
  <c r="I58" i="1"/>
  <c r="I57" i="1"/>
  <c r="I56" i="1"/>
  <c r="I52" i="1"/>
  <c r="I51" i="1"/>
  <c r="I50" i="1"/>
  <c r="I49" i="1"/>
  <c r="I48" i="1"/>
  <c r="I42" i="1"/>
  <c r="I41" i="1"/>
  <c r="I40" i="1"/>
  <c r="I39" i="1"/>
  <c r="I34" i="1"/>
  <c r="I33" i="1"/>
  <c r="I31" i="1"/>
  <c r="I28" i="1"/>
  <c r="I26" i="1"/>
  <c r="I25" i="1"/>
  <c r="I24" i="1"/>
  <c r="I23" i="1"/>
  <c r="I22" i="1"/>
  <c r="I21" i="1"/>
  <c r="I20" i="1"/>
  <c r="I19" i="1"/>
  <c r="I18" i="1"/>
  <c r="I17" i="1"/>
  <c r="I15" i="1"/>
  <c r="I14" i="1"/>
  <c r="I13" i="1"/>
  <c r="I11" i="1"/>
  <c r="E23" i="1"/>
  <c r="E60" i="1"/>
  <c r="F26" i="1"/>
  <c r="H60" i="1" l="1"/>
  <c r="F71" i="1" l="1"/>
  <c r="F69" i="1"/>
  <c r="F65" i="1"/>
  <c r="F60" i="1"/>
  <c r="F56" i="1"/>
  <c r="F54" i="1"/>
  <c r="F50" i="1"/>
  <c r="F48" i="1"/>
  <c r="F45" i="1"/>
  <c r="F43" i="1"/>
  <c r="F41" i="1"/>
  <c r="F39" i="1"/>
  <c r="F23" i="1"/>
  <c r="F18" i="1"/>
  <c r="F10" i="1"/>
  <c r="F76" i="1" l="1"/>
  <c r="H71" i="1"/>
  <c r="E71" i="1"/>
  <c r="H26" i="1" l="1"/>
  <c r="H65" i="1" l="1"/>
  <c r="E65" i="1"/>
  <c r="E69" i="1" l="1"/>
  <c r="E56" i="1"/>
  <c r="E54" i="1"/>
  <c r="E50" i="1"/>
  <c r="E48" i="1"/>
  <c r="E45" i="1"/>
  <c r="E43" i="1"/>
  <c r="E41" i="1"/>
  <c r="E39" i="1"/>
  <c r="E26" i="1"/>
  <c r="E18" i="1"/>
  <c r="E10" i="1"/>
  <c r="E76" i="1" l="1"/>
  <c r="H43" i="1"/>
  <c r="H45" i="1"/>
  <c r="H69" i="1"/>
  <c r="H56" i="1"/>
  <c r="H54" i="1"/>
  <c r="H50" i="1"/>
  <c r="H48" i="1"/>
  <c r="H18" i="1"/>
  <c r="H10" i="1"/>
  <c r="H23" i="1"/>
  <c r="H41" i="1"/>
  <c r="H39" i="1"/>
  <c r="J10" i="1" l="1"/>
  <c r="I10" i="1"/>
  <c r="G76" i="1"/>
  <c r="H76" i="1"/>
</calcChain>
</file>

<file path=xl/sharedStrings.xml><?xml version="1.0" encoding="utf-8"?>
<sst xmlns="http://schemas.openxmlformats.org/spreadsheetml/2006/main" count="230" uniqueCount="198">
  <si>
    <t>Cilj</t>
  </si>
  <si>
    <t>Pokazatelj rezultata</t>
  </si>
  <si>
    <t>Naziv Programa</t>
  </si>
  <si>
    <t>Rad Općinskog vijeća</t>
  </si>
  <si>
    <t xml:space="preserve">A1001 01             </t>
  </si>
  <si>
    <t>Financiranje rada političkih stranaka zastupljenih u Općinskom vijeću</t>
  </si>
  <si>
    <t>P1001</t>
  </si>
  <si>
    <t>P1002</t>
  </si>
  <si>
    <t>Izbori za vijeća mjesnih odbora</t>
  </si>
  <si>
    <t>P1003</t>
  </si>
  <si>
    <t>A1003 01</t>
  </si>
  <si>
    <t>Rad izvršnog tijela</t>
  </si>
  <si>
    <t>P1004</t>
  </si>
  <si>
    <t>Redovna djelatnost Jedinstvenog upravnog tijela</t>
  </si>
  <si>
    <t>P1005</t>
  </si>
  <si>
    <t>Javna rasvjeta</t>
  </si>
  <si>
    <t>Tekuće održavanje nerazvrstanih cesta</t>
  </si>
  <si>
    <t>Tekuće održavanje javnih površina</t>
  </si>
  <si>
    <t>P1006</t>
  </si>
  <si>
    <t>A1006 01</t>
  </si>
  <si>
    <t>P1007</t>
  </si>
  <si>
    <t>Potpora poljoprivredi</t>
  </si>
  <si>
    <t>A1007 01</t>
  </si>
  <si>
    <t>P1008</t>
  </si>
  <si>
    <t>Jačanje gospodarstva</t>
  </si>
  <si>
    <t>A1008 01</t>
  </si>
  <si>
    <t>Sufinanciranje rada LAG-a Vallis Colapis</t>
  </si>
  <si>
    <t>P1009</t>
  </si>
  <si>
    <t>A1009 01</t>
  </si>
  <si>
    <t>Zbrinjavanje komunalnog otpada - deponij Ilovac</t>
  </si>
  <si>
    <t>A1009 02</t>
  </si>
  <si>
    <t>Sanacija terena onečišćenog opasnim otpadom</t>
  </si>
  <si>
    <t>A1009 03</t>
  </si>
  <si>
    <t>P1010</t>
  </si>
  <si>
    <t>Socijalna skrb</t>
  </si>
  <si>
    <t>A1010 01</t>
  </si>
  <si>
    <t>Stipendije</t>
  </si>
  <si>
    <t>A1010 02</t>
  </si>
  <si>
    <t>Pomoć u novcu pojedinicma (invalidnim osobama) i obiteljima</t>
  </si>
  <si>
    <t>Potpore za novorođeno dijete</t>
  </si>
  <si>
    <t>Naknada za ogrijev socijalno ugroženom stanovništvu</t>
  </si>
  <si>
    <t>Sufinanciranje boravka djece u dječjem vrtiću</t>
  </si>
  <si>
    <t>P1011</t>
  </si>
  <si>
    <t>A1011 01</t>
  </si>
  <si>
    <t>Protupožarna zaštita</t>
  </si>
  <si>
    <t>P1012</t>
  </si>
  <si>
    <t>Donacije udrugama građana</t>
  </si>
  <si>
    <t>Humanitarna djelatnost Crvenog križa</t>
  </si>
  <si>
    <t>P1013</t>
  </si>
  <si>
    <t>A1013 01</t>
  </si>
  <si>
    <t>P1014</t>
  </si>
  <si>
    <t>K1014 01</t>
  </si>
  <si>
    <t>P1015</t>
  </si>
  <si>
    <t>K1015 01</t>
  </si>
  <si>
    <t>Oprema potrebna za rad Jedinstvenog upravnog odjela</t>
  </si>
  <si>
    <t>Program/  aktivnost</t>
  </si>
  <si>
    <t>SVEUKUPNO:</t>
  </si>
  <si>
    <t>Mjera</t>
  </si>
  <si>
    <t>Mjera 1.1. Razvoj institucionalnih kapaciteta u JLS</t>
  </si>
  <si>
    <t>Mjera 1.3.       Razvoj malog i srednjeg poduzetništva te poljoprivrede</t>
  </si>
  <si>
    <t>Mjera 3.1. Očuvanje, obnova i zaštita prirodne i kulturne baštine</t>
  </si>
  <si>
    <t>-</t>
  </si>
  <si>
    <t>Postotak izlazaka birača na birališta</t>
  </si>
  <si>
    <t>Učestale promjene lokalnih propisa vezanih uz gospodarsku djelatnost</t>
  </si>
  <si>
    <t>Broj predmeta u rješavanju, vrijeme rješavanja</t>
  </si>
  <si>
    <t>Broj rasvjetnih mjesta, vijek trajanja, prosječna starost</t>
  </si>
  <si>
    <t>Broj rasvjetnih mjesta, pokrivenost naseljenih dijelova općine javnom rasvjetom</t>
  </si>
  <si>
    <t>Košnja trave, broj grobnih mjesta</t>
  </si>
  <si>
    <t>Kvadratura uređenih zelenih površina u općinskom području</t>
  </si>
  <si>
    <t>Broj primatelja potpora u odnosu na broj poljoprivrednika</t>
  </si>
  <si>
    <t>Broj korisnika</t>
  </si>
  <si>
    <t>Broj polaznika</t>
  </si>
  <si>
    <t>Povećanje broja novorođenih</t>
  </si>
  <si>
    <t xml:space="preserve">Broj hitnih intervencija </t>
  </si>
  <si>
    <t>Broj požara/visina štete</t>
  </si>
  <si>
    <t>Broj intervencija na području općine</t>
  </si>
  <si>
    <t>Količina komunalnog otpada u tonama</t>
  </si>
  <si>
    <t>Broj korisnika/broj pruženih usluga korisnicima</t>
  </si>
  <si>
    <t>Računalna oprema, novi računalni programi/vijek trajanja</t>
  </si>
  <si>
    <t>Broj prometnica/   dužina prometnica u m</t>
  </si>
  <si>
    <t>Broj pripremljene dokumentacije za projekte</t>
  </si>
  <si>
    <t>Porast broja noćenja na području općine</t>
  </si>
  <si>
    <t>Broj radnika/    površina uređenih javnih površina</t>
  </si>
  <si>
    <t>Odnos zaprimljenih prijava (oštečenja)/        broj intervencija, sanacija</t>
  </si>
  <si>
    <t>Javna uprava i administracija</t>
  </si>
  <si>
    <t xml:space="preserve">A1001 02          </t>
  </si>
  <si>
    <t>A1001 03</t>
  </si>
  <si>
    <t>A1001 04</t>
  </si>
  <si>
    <t>A1001 05</t>
  </si>
  <si>
    <t>A1001 06</t>
  </si>
  <si>
    <t>A1001 07</t>
  </si>
  <si>
    <t>Izbori, referendum</t>
  </si>
  <si>
    <t>Održavanje komunalne infrastrukture</t>
  </si>
  <si>
    <t>T1002 01</t>
  </si>
  <si>
    <t>T1002 02</t>
  </si>
  <si>
    <t>Tekuće održavanje groblja i mrtvačnica</t>
  </si>
  <si>
    <t>T1002 03</t>
  </si>
  <si>
    <t>T1002 04</t>
  </si>
  <si>
    <t>A1004 01</t>
  </si>
  <si>
    <t>Organiziranje i provođenje zaštite i spašavanja</t>
  </si>
  <si>
    <t>Prostorno uređenje i unapređenje stanovanja</t>
  </si>
  <si>
    <t>Zaštita okoliša</t>
  </si>
  <si>
    <t>A1005 01</t>
  </si>
  <si>
    <t>A1005 02</t>
  </si>
  <si>
    <t>Predškolski odgoj</t>
  </si>
  <si>
    <t>Osnovno i srednjoškolsko obrazovanje</t>
  </si>
  <si>
    <t>A1007 02</t>
  </si>
  <si>
    <t xml:space="preserve">Sufinanciranje prijevoza srednjoškolaca </t>
  </si>
  <si>
    <t>Pomoć pri radu osnovnoj školi Žakanje</t>
  </si>
  <si>
    <t>Razvoj civilnog društva</t>
  </si>
  <si>
    <t>Zdravstvo</t>
  </si>
  <si>
    <t>P1012 01</t>
  </si>
  <si>
    <t>Pomoć pri radu Domu zdravlja Ozalj</t>
  </si>
  <si>
    <t>Promicanje kulture</t>
  </si>
  <si>
    <t>Održavanje okoliša Starog grada Ribnika</t>
  </si>
  <si>
    <t>Poticanje razvoja turizma</t>
  </si>
  <si>
    <t>Pilot projekt "Hrvatska 365"</t>
  </si>
  <si>
    <t>P1016</t>
  </si>
  <si>
    <t>Upravljanje imovinom</t>
  </si>
  <si>
    <t>K1016 01</t>
  </si>
  <si>
    <t>K1016 02</t>
  </si>
  <si>
    <t>K1016 03</t>
  </si>
  <si>
    <t>K1016 04</t>
  </si>
  <si>
    <t>K1016 05</t>
  </si>
  <si>
    <t>K1016 06</t>
  </si>
  <si>
    <t>Javni radovi, stručno osposobljavanje bez zasnivanja radnog odnosa</t>
  </si>
  <si>
    <t>Potpore poljoprivredi</t>
  </si>
  <si>
    <t>Visoko obrazovanje</t>
  </si>
  <si>
    <t>Dužina rekreativne staze</t>
  </si>
  <si>
    <t>Broj postavljenih klima uređaja i ostale opreme</t>
  </si>
  <si>
    <t xml:space="preserve">broj košnji </t>
  </si>
  <si>
    <t>Kapitalni projekt "Obnova biciklističke staze Zeleno srce"</t>
  </si>
  <si>
    <t>Kapitalni projekt "Modernizacija nerazvrstanih cesta"</t>
  </si>
  <si>
    <t>Opremanje objekata mrtvačnica</t>
  </si>
  <si>
    <t>Civilna zaštita, financiranje rada HGSS, Stanice Karlovac</t>
  </si>
  <si>
    <t>A1011 02</t>
  </si>
  <si>
    <t>T1014 02</t>
  </si>
  <si>
    <t xml:space="preserve">                                                                                   Mjera 1.2. Jačanje komunalne infrastrukture</t>
  </si>
  <si>
    <t>Postotak pokrivenosti uređenjem centra naselja</t>
  </si>
  <si>
    <t>Broj energetski obnovljenih zgrada</t>
  </si>
  <si>
    <t>Broj zgrada za adaptaciju</t>
  </si>
  <si>
    <t>Kapitalni projekt "Energetska obnova zgrade u Ribniku, k.č. 40/5 k.o. Ribnik"</t>
  </si>
  <si>
    <t xml:space="preserve">               Cilj 3. Unapređenje kvalitete života</t>
  </si>
  <si>
    <t xml:space="preserve">                  Mjera 3.2. Poboljšanje kvalitete života ciljnih/ugroženih skupina-mladih, žena, djece, branitelja, osoba s invaliditetom, starih i nemoćnih</t>
  </si>
  <si>
    <t xml:space="preserve">                                                                           Cilj 2. Razvoj ljudskih potencijala</t>
  </si>
  <si>
    <t xml:space="preserve">                                                Cilj 1.  Razvoj konkurentnog i održivog gospodarstva </t>
  </si>
  <si>
    <t xml:space="preserve">                                                                                                      Mjera 2.1. Poticanje rasta broja stanovnika</t>
  </si>
  <si>
    <t xml:space="preserve">Financiranje osnovnoškolskog obrazovanja iznad standarda </t>
  </si>
  <si>
    <t>A1007 03</t>
  </si>
  <si>
    <t>A1011 03</t>
  </si>
  <si>
    <t>Donacije vjerskim zajednicama</t>
  </si>
  <si>
    <t>A1013 02</t>
  </si>
  <si>
    <t>Kapitalni projekt "Modernizacija javne rasvjete s ekološki prihvatljivom i energetski učinkovitom LED rasvjetom"</t>
  </si>
  <si>
    <t>K1016 07</t>
  </si>
  <si>
    <t>Kapitalni projekt "Rekonstrukcija šumske prometne infrastrukture"</t>
  </si>
  <si>
    <t>A1016 08</t>
  </si>
  <si>
    <t>Kapitalni projekt "Rekonstrukcija centra općine Ribnik"</t>
  </si>
  <si>
    <t>Broj vijećnika/broj političkih stranaka, grupa birača</t>
  </si>
  <si>
    <t>broj kulturnih događaja</t>
  </si>
  <si>
    <t>broj pomoći</t>
  </si>
  <si>
    <t>broj vjerskih objekata</t>
  </si>
  <si>
    <t>Broj šumskih prometnica/   dužina šumskih prometnica u m</t>
  </si>
  <si>
    <t>Tekući projekt "PoKupi, iskoristi, očisti"</t>
  </si>
  <si>
    <t>T1005 03</t>
  </si>
  <si>
    <t>T1005 04</t>
  </si>
  <si>
    <t>Obilježavanje 400. godišnjice rođenja Jurja Križanića</t>
  </si>
  <si>
    <t>T1013 03</t>
  </si>
  <si>
    <t>Tekući projekt "Promicanje kulturne baštine Juraj Jurko Križanić"</t>
  </si>
  <si>
    <t>Kapitalni projekt "Građenje i opremanje vatrogasnog doma, društvenog doma i turističkog informativnog centra; Rekonstrukcija zgrade javne namjene (zgrada DVD-a Ribnik) u naselju Ribnik"</t>
  </si>
  <si>
    <t>K1016 10</t>
  </si>
  <si>
    <t>INDEKS 8/5</t>
  </si>
  <si>
    <t>INDEKS 8/6</t>
  </si>
  <si>
    <t>Broj objekata</t>
  </si>
  <si>
    <t>K1016 11</t>
  </si>
  <si>
    <t>Kapitalni projekt "Uređenje groblja"</t>
  </si>
  <si>
    <t>K1016 12</t>
  </si>
  <si>
    <t>Kapitalni projekt "Zamjena krovišta na zgradi sa poslovnim prostorom u Ribniku, k.č. 40/11 k.o. Ribnik"</t>
  </si>
  <si>
    <t>K1016 13</t>
  </si>
  <si>
    <t>Kapitalni projekt "Uređenje izvorišta i jezera Rilac"</t>
  </si>
  <si>
    <t>T1013 04</t>
  </si>
  <si>
    <t>Tekući projekt manifestacija "Križanićevi dani"</t>
  </si>
  <si>
    <t>Izvorni plan za 2020. god.</t>
  </si>
  <si>
    <t>Tekući plan za 2020. god.</t>
  </si>
  <si>
    <t>Razvoj ruralnog turizma - sufinanciranje rada Turističke zajednice područja Kupa</t>
  </si>
  <si>
    <t>Kapitalni projekt "Zamjena krovišta na zgradi DVD-a Ribnik", k.č. 38/4 k.o. Ribnik</t>
  </si>
  <si>
    <t xml:space="preserve">IZVRŠENJE PLANA RAZVOJNIH PROGRAMA OPĆINE RIBNIK ZA RAZDOBLJE 01.01. - 31.12.2020. GODINE </t>
  </si>
  <si>
    <t>Izvršenje 01.01.-31.12.2020. god.</t>
  </si>
  <si>
    <t xml:space="preserve">Godišnji izvještaj o izvršenju Proračuna Općine Ribnik za razdoblje od 01. siječnja do 31. prosinca 2020. godine, Obrazloženje ostvarenja </t>
  </si>
  <si>
    <t>prihoda i primitaka, rashoda i izdataka Općine Ribnik za razdoblje od 01. siječnja do 31. prosinca 2020. godine te Izvršenje Plana razvojnih</t>
  </si>
  <si>
    <t>KLASA: 400-05/21-01/01</t>
  </si>
  <si>
    <t>Izvršenje 01.01.-31.12.2019. god.</t>
  </si>
  <si>
    <t>Tekući projekt "Nabava spremnika za odvojeno prikupljanje komunalnog otpada-subvencioniranje javne usluge sakupljanja i odvoza miješanog komunalnog otpada"</t>
  </si>
  <si>
    <t>VI.</t>
  </si>
  <si>
    <t>programa Općine Ribnik za razdoblje 01.01.-31.12.2020. godine, stupaju na snagu osmoga dana od dana objave u "Glasniku Karlovačke županije".</t>
  </si>
  <si>
    <t>URBROJ: 2133/21-01-21-15</t>
  </si>
  <si>
    <t>U Ribniku, 31. ožujka 2021. godine</t>
  </si>
  <si>
    <t>PREDSJEDNIK OPĆINSKOG VIJEĆA:</t>
  </si>
  <si>
    <t>Nikola Dolinar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</si>
</sst>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0" xfId="0" applyFont="1"/>
    <xf numFmtId="0" fontId="10" fillId="0" borderId="1" xfId="0" applyFont="1" applyBorder="1" applyAlignment="1">
      <alignment horizontal="center"/>
    </xf>
    <xf numFmtId="0" fontId="9" fillId="0" borderId="0" xfId="0" applyFont="1"/>
    <xf numFmtId="0" fontId="1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12" fillId="0" borderId="1" xfId="0" applyFont="1" applyBorder="1"/>
    <xf numFmtId="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10" fillId="0" borderId="0" xfId="0" applyFont="1"/>
    <xf numFmtId="0" fontId="4" fillId="0" borderId="0" xfId="0" applyFont="1"/>
    <xf numFmtId="4" fontId="11" fillId="0" borderId="1" xfId="0" applyNumberFormat="1" applyFont="1" applyBorder="1"/>
    <xf numFmtId="0" fontId="14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top" textRotation="90" wrapText="1"/>
    </xf>
    <xf numFmtId="0" fontId="11" fillId="0" borderId="0" xfId="0" applyFont="1" applyBorder="1" applyAlignment="1">
      <alignment horizontal="center"/>
    </xf>
    <xf numFmtId="4" fontId="11" fillId="0" borderId="0" xfId="0" applyNumberFormat="1" applyFont="1" applyBorder="1"/>
    <xf numFmtId="4" fontId="13" fillId="0" borderId="0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textRotation="90" wrapText="1"/>
    </xf>
    <xf numFmtId="0" fontId="4" fillId="0" borderId="4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textRotation="90" wrapText="1"/>
    </xf>
    <xf numFmtId="0" fontId="10" fillId="0" borderId="4" xfId="0" applyFont="1" applyBorder="1" applyAlignment="1">
      <alignment horizontal="center" textRotation="90" wrapText="1"/>
    </xf>
    <xf numFmtId="0" fontId="10" fillId="0" borderId="3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</cellXfs>
  <cellStyles count="2">
    <cellStyle name="Normalno" xfId="0" builtinId="0"/>
    <cellStyle name="Obično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92"/>
  <sheetViews>
    <sheetView tabSelected="1" view="pageLayout" topLeftCell="A79" zoomScaleNormal="100" workbookViewId="0">
      <selection activeCell="H89" sqref="H89"/>
    </sheetView>
  </sheetViews>
  <sheetFormatPr defaultRowHeight="15" x14ac:dyDescent="0.25"/>
  <cols>
    <col min="1" max="1" width="4.85546875" style="5" customWidth="1"/>
    <col min="2" max="2" width="7.7109375" style="7" customWidth="1"/>
    <col min="3" max="3" width="7.42578125" customWidth="1"/>
    <col min="4" max="4" width="12.7109375" customWidth="1"/>
    <col min="5" max="6" width="11.42578125" customWidth="1"/>
    <col min="7" max="7" width="11.85546875" customWidth="1"/>
    <col min="8" max="10" width="11.5703125" customWidth="1"/>
    <col min="11" max="11" width="13.7109375" customWidth="1"/>
  </cols>
  <sheetData>
    <row r="2" spans="1:11" x14ac:dyDescent="0.25">
      <c r="A2" s="50" t="s">
        <v>185</v>
      </c>
      <c r="B2" s="50"/>
      <c r="C2" s="51"/>
      <c r="D2" s="51"/>
      <c r="E2" s="51"/>
      <c r="F2" s="52"/>
      <c r="G2" s="52"/>
      <c r="H2" s="52"/>
      <c r="I2" s="52"/>
      <c r="J2" s="52"/>
      <c r="K2" s="52"/>
    </row>
    <row r="3" spans="1:11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x14ac:dyDescent="0.2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1" x14ac:dyDescent="0.2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</row>
    <row r="7" spans="1:11" s="1" customFormat="1" ht="27" customHeight="1" x14ac:dyDescent="0.2">
      <c r="A7" s="59" t="s">
        <v>0</v>
      </c>
      <c r="B7" s="57" t="s">
        <v>57</v>
      </c>
      <c r="C7" s="43" t="s">
        <v>55</v>
      </c>
      <c r="D7" s="61" t="s">
        <v>2</v>
      </c>
      <c r="E7" s="43" t="s">
        <v>190</v>
      </c>
      <c r="F7" s="43" t="s">
        <v>181</v>
      </c>
      <c r="G7" s="43" t="s">
        <v>182</v>
      </c>
      <c r="H7" s="43" t="s">
        <v>186</v>
      </c>
      <c r="I7" s="43" t="s">
        <v>170</v>
      </c>
      <c r="J7" s="43" t="s">
        <v>171</v>
      </c>
      <c r="K7" s="43" t="s">
        <v>1</v>
      </c>
    </row>
    <row r="8" spans="1:11" s="1" customFormat="1" ht="28.5" customHeight="1" x14ac:dyDescent="0.2">
      <c r="A8" s="60"/>
      <c r="B8" s="58"/>
      <c r="C8" s="44"/>
      <c r="D8" s="44"/>
      <c r="E8" s="49"/>
      <c r="F8" s="49"/>
      <c r="G8" s="44"/>
      <c r="H8" s="44"/>
      <c r="I8" s="44"/>
      <c r="J8" s="44"/>
      <c r="K8" s="44"/>
    </row>
    <row r="9" spans="1:11" s="1" customFormat="1" ht="12.75" x14ac:dyDescent="0.2">
      <c r="A9" s="4">
        <v>1</v>
      </c>
      <c r="B9" s="6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</row>
    <row r="10" spans="1:11" s="1" customFormat="1" ht="44.25" customHeight="1" x14ac:dyDescent="0.2">
      <c r="A10" s="39" t="s">
        <v>145</v>
      </c>
      <c r="B10" s="62" t="s">
        <v>58</v>
      </c>
      <c r="C10" s="11" t="s">
        <v>6</v>
      </c>
      <c r="D10" s="12" t="s">
        <v>84</v>
      </c>
      <c r="E10" s="13">
        <f t="shared" ref="E10:F10" si="0">SUM(E11:E17)</f>
        <v>558017.41</v>
      </c>
      <c r="F10" s="13">
        <f t="shared" si="0"/>
        <v>779000</v>
      </c>
      <c r="G10" s="13"/>
      <c r="H10" s="13">
        <f t="shared" ref="H10" si="1">SUM(H11:H17)</f>
        <v>520519.15</v>
      </c>
      <c r="I10" s="17">
        <f>H10/E10*100</f>
        <v>93.280091386395995</v>
      </c>
      <c r="J10" s="17">
        <f>H10/F10*100</f>
        <v>66.818889602053915</v>
      </c>
      <c r="K10" s="14" t="s">
        <v>61</v>
      </c>
    </row>
    <row r="11" spans="1:11" s="1" customFormat="1" ht="58.5" customHeight="1" x14ac:dyDescent="0.2">
      <c r="A11" s="40"/>
      <c r="B11" s="63"/>
      <c r="C11" s="15" t="s">
        <v>4</v>
      </c>
      <c r="D11" s="16" t="s">
        <v>13</v>
      </c>
      <c r="E11" s="17">
        <v>375255.34</v>
      </c>
      <c r="F11" s="17">
        <v>578000</v>
      </c>
      <c r="G11" s="17"/>
      <c r="H11" s="17">
        <v>356102.85</v>
      </c>
      <c r="I11" s="17">
        <f t="shared" ref="I11:I73" si="2">H11/E11*100</f>
        <v>94.89614458251279</v>
      </c>
      <c r="J11" s="17">
        <f t="shared" ref="J11:J74" si="3">H11/F11*100</f>
        <v>61.609489619377158</v>
      </c>
      <c r="K11" s="10" t="s">
        <v>64</v>
      </c>
    </row>
    <row r="12" spans="1:11" s="1" customFormat="1" ht="67.5" customHeight="1" x14ac:dyDescent="0.2">
      <c r="A12" s="40"/>
      <c r="B12" s="63"/>
      <c r="C12" s="19" t="s">
        <v>85</v>
      </c>
      <c r="D12" s="10" t="s">
        <v>125</v>
      </c>
      <c r="E12" s="20">
        <v>0</v>
      </c>
      <c r="F12" s="20">
        <v>0</v>
      </c>
      <c r="G12" s="21"/>
      <c r="H12" s="20">
        <v>0</v>
      </c>
      <c r="I12" s="17">
        <v>0</v>
      </c>
      <c r="J12" s="17">
        <v>0</v>
      </c>
      <c r="K12" s="10" t="s">
        <v>82</v>
      </c>
    </row>
    <row r="13" spans="1:11" s="1" customFormat="1" ht="84.75" customHeight="1" x14ac:dyDescent="0.2">
      <c r="A13" s="40"/>
      <c r="B13" s="63"/>
      <c r="C13" s="19" t="s">
        <v>86</v>
      </c>
      <c r="D13" s="10" t="s">
        <v>11</v>
      </c>
      <c r="E13" s="20">
        <v>131776.10999999999</v>
      </c>
      <c r="F13" s="20">
        <v>175000</v>
      </c>
      <c r="G13" s="21"/>
      <c r="H13" s="20">
        <v>144255.78</v>
      </c>
      <c r="I13" s="17">
        <f t="shared" si="2"/>
        <v>109.47035847392976</v>
      </c>
      <c r="J13" s="17">
        <f t="shared" si="3"/>
        <v>82.431874285714287</v>
      </c>
      <c r="K13" s="10" t="s">
        <v>63</v>
      </c>
    </row>
    <row r="14" spans="1:11" s="1" customFormat="1" ht="78.75" customHeight="1" x14ac:dyDescent="0.2">
      <c r="A14" s="40"/>
      <c r="B14" s="63"/>
      <c r="C14" s="19" t="s">
        <v>87</v>
      </c>
      <c r="D14" s="10" t="s">
        <v>3</v>
      </c>
      <c r="E14" s="20">
        <v>14371.68</v>
      </c>
      <c r="F14" s="20">
        <v>15000</v>
      </c>
      <c r="G14" s="21"/>
      <c r="H14" s="20">
        <v>9360.52</v>
      </c>
      <c r="I14" s="17">
        <f t="shared" si="2"/>
        <v>65.131703461251576</v>
      </c>
      <c r="J14" s="17">
        <f t="shared" si="3"/>
        <v>62.403466666666674</v>
      </c>
      <c r="K14" s="10" t="s">
        <v>63</v>
      </c>
    </row>
    <row r="15" spans="1:11" s="1" customFormat="1" ht="69.75" customHeight="1" x14ac:dyDescent="0.2">
      <c r="A15" s="40"/>
      <c r="B15" s="63"/>
      <c r="C15" s="19" t="s">
        <v>88</v>
      </c>
      <c r="D15" s="10" t="s">
        <v>5</v>
      </c>
      <c r="E15" s="20">
        <v>3600</v>
      </c>
      <c r="F15" s="20">
        <v>11000</v>
      </c>
      <c r="G15" s="21"/>
      <c r="H15" s="20">
        <v>10800</v>
      </c>
      <c r="I15" s="17">
        <f t="shared" si="2"/>
        <v>300</v>
      </c>
      <c r="J15" s="17">
        <f t="shared" si="3"/>
        <v>98.181818181818187</v>
      </c>
      <c r="K15" s="10" t="s">
        <v>157</v>
      </c>
    </row>
    <row r="16" spans="1:11" s="1" customFormat="1" ht="54" customHeight="1" x14ac:dyDescent="0.2">
      <c r="A16" s="40"/>
      <c r="B16" s="63"/>
      <c r="C16" s="19" t="s">
        <v>89</v>
      </c>
      <c r="D16" s="10" t="s">
        <v>8</v>
      </c>
      <c r="E16" s="20">
        <v>0</v>
      </c>
      <c r="F16" s="20">
        <v>0</v>
      </c>
      <c r="G16" s="21"/>
      <c r="H16" s="20">
        <v>0</v>
      </c>
      <c r="I16" s="17">
        <v>0</v>
      </c>
      <c r="J16" s="17">
        <v>0</v>
      </c>
      <c r="K16" s="16" t="s">
        <v>62</v>
      </c>
    </row>
    <row r="17" spans="1:12" s="1" customFormat="1" ht="45" customHeight="1" x14ac:dyDescent="0.2">
      <c r="A17" s="40"/>
      <c r="B17" s="64"/>
      <c r="C17" s="19" t="s">
        <v>90</v>
      </c>
      <c r="D17" s="10" t="s">
        <v>91</v>
      </c>
      <c r="E17" s="20">
        <v>33014.28</v>
      </c>
      <c r="F17" s="20">
        <v>0</v>
      </c>
      <c r="G17" s="21"/>
      <c r="H17" s="20">
        <v>0</v>
      </c>
      <c r="I17" s="17">
        <f t="shared" si="2"/>
        <v>0</v>
      </c>
      <c r="J17" s="17">
        <v>0</v>
      </c>
      <c r="K17" s="16" t="s">
        <v>62</v>
      </c>
    </row>
    <row r="18" spans="1:12" s="1" customFormat="1" ht="40.5" customHeight="1" x14ac:dyDescent="0.2">
      <c r="A18" s="40"/>
      <c r="B18" s="62" t="s">
        <v>137</v>
      </c>
      <c r="C18" s="11" t="s">
        <v>7</v>
      </c>
      <c r="D18" s="12" t="s">
        <v>92</v>
      </c>
      <c r="E18" s="13">
        <f t="shared" ref="E18:F18" si="4">SUM(E19:E22)</f>
        <v>156088.79</v>
      </c>
      <c r="F18" s="13">
        <f t="shared" si="4"/>
        <v>305000</v>
      </c>
      <c r="G18" s="13"/>
      <c r="H18" s="13">
        <f t="shared" ref="H18" si="5">SUM(H19:H22)</f>
        <v>202425.58000000002</v>
      </c>
      <c r="I18" s="17">
        <f t="shared" si="2"/>
        <v>129.68617413204367</v>
      </c>
      <c r="J18" s="17">
        <f t="shared" si="3"/>
        <v>66.369042622950829</v>
      </c>
      <c r="K18" s="14" t="s">
        <v>61</v>
      </c>
      <c r="L18" s="2"/>
    </row>
    <row r="19" spans="1:12" s="1" customFormat="1" ht="65.25" customHeight="1" x14ac:dyDescent="0.2">
      <c r="A19" s="40"/>
      <c r="B19" s="63"/>
      <c r="C19" s="23" t="s">
        <v>93</v>
      </c>
      <c r="D19" s="18" t="s">
        <v>15</v>
      </c>
      <c r="E19" s="20">
        <v>46566.74</v>
      </c>
      <c r="F19" s="20">
        <v>70000</v>
      </c>
      <c r="G19" s="20"/>
      <c r="H19" s="20">
        <v>32627.75</v>
      </c>
      <c r="I19" s="17">
        <f t="shared" si="2"/>
        <v>70.066639837789808</v>
      </c>
      <c r="J19" s="17">
        <f t="shared" si="3"/>
        <v>46.611071428571428</v>
      </c>
      <c r="K19" s="9" t="s">
        <v>65</v>
      </c>
    </row>
    <row r="20" spans="1:12" s="1" customFormat="1" ht="45" x14ac:dyDescent="0.2">
      <c r="A20" s="40"/>
      <c r="B20" s="63"/>
      <c r="C20" s="24" t="s">
        <v>94</v>
      </c>
      <c r="D20" s="10" t="s">
        <v>95</v>
      </c>
      <c r="E20" s="20">
        <v>28503.95</v>
      </c>
      <c r="F20" s="20">
        <v>55000</v>
      </c>
      <c r="G20" s="20"/>
      <c r="H20" s="20">
        <v>50898.62</v>
      </c>
      <c r="I20" s="17">
        <f t="shared" si="2"/>
        <v>178.56690037696529</v>
      </c>
      <c r="J20" s="17">
        <f t="shared" si="3"/>
        <v>92.54294545454546</v>
      </c>
      <c r="K20" s="10" t="s">
        <v>67</v>
      </c>
    </row>
    <row r="21" spans="1:12" s="1" customFormat="1" ht="66.75" customHeight="1" x14ac:dyDescent="0.2">
      <c r="A21" s="40"/>
      <c r="B21" s="63"/>
      <c r="C21" s="24" t="s">
        <v>96</v>
      </c>
      <c r="D21" s="10" t="s">
        <v>17</v>
      </c>
      <c r="E21" s="20">
        <v>12922.55</v>
      </c>
      <c r="F21" s="20">
        <v>30000</v>
      </c>
      <c r="G21" s="20"/>
      <c r="H21" s="20">
        <v>21181.3</v>
      </c>
      <c r="I21" s="17">
        <f t="shared" si="2"/>
        <v>163.90959988547152</v>
      </c>
      <c r="J21" s="17">
        <f t="shared" si="3"/>
        <v>70.604333333333329</v>
      </c>
      <c r="K21" s="9" t="s">
        <v>68</v>
      </c>
    </row>
    <row r="22" spans="1:12" s="1" customFormat="1" ht="78" customHeight="1" x14ac:dyDescent="0.2">
      <c r="A22" s="40"/>
      <c r="B22" s="63"/>
      <c r="C22" s="24" t="s">
        <v>97</v>
      </c>
      <c r="D22" s="10" t="s">
        <v>16</v>
      </c>
      <c r="E22" s="20">
        <v>68095.55</v>
      </c>
      <c r="F22" s="20">
        <v>150000</v>
      </c>
      <c r="G22" s="20"/>
      <c r="H22" s="20">
        <v>97717.91</v>
      </c>
      <c r="I22" s="17">
        <f t="shared" si="2"/>
        <v>143.50116857856349</v>
      </c>
      <c r="J22" s="17">
        <f t="shared" si="3"/>
        <v>65.145273333333336</v>
      </c>
      <c r="K22" s="9" t="s">
        <v>83</v>
      </c>
    </row>
    <row r="23" spans="1:12" s="1" customFormat="1" ht="56.25" customHeight="1" x14ac:dyDescent="0.2">
      <c r="A23" s="40"/>
      <c r="B23" s="65"/>
      <c r="C23" s="11" t="s">
        <v>33</v>
      </c>
      <c r="D23" s="12" t="s">
        <v>99</v>
      </c>
      <c r="E23" s="13">
        <f>SUM(E24:E25)</f>
        <v>70008.290000000008</v>
      </c>
      <c r="F23" s="13">
        <f t="shared" ref="F23" si="6">SUM(F24:F25)</f>
        <v>240000</v>
      </c>
      <c r="G23" s="13"/>
      <c r="H23" s="13">
        <f t="shared" ref="H23" si="7">SUM(H24:H25)</f>
        <v>222891.81</v>
      </c>
      <c r="I23" s="17">
        <f t="shared" si="2"/>
        <v>318.37916623874111</v>
      </c>
      <c r="J23" s="17">
        <f t="shared" si="3"/>
        <v>92.871587500000004</v>
      </c>
      <c r="K23" s="14" t="s">
        <v>61</v>
      </c>
    </row>
    <row r="24" spans="1:12" s="1" customFormat="1" ht="41.25" customHeight="1" x14ac:dyDescent="0.2">
      <c r="A24" s="40"/>
      <c r="B24" s="65"/>
      <c r="C24" s="24" t="s">
        <v>35</v>
      </c>
      <c r="D24" s="10" t="s">
        <v>44</v>
      </c>
      <c r="E24" s="20">
        <v>63021.94</v>
      </c>
      <c r="F24" s="20">
        <v>170000</v>
      </c>
      <c r="G24" s="20"/>
      <c r="H24" s="20">
        <v>162433.20000000001</v>
      </c>
      <c r="I24" s="17">
        <f t="shared" si="2"/>
        <v>257.7407169630132</v>
      </c>
      <c r="J24" s="17">
        <f t="shared" si="3"/>
        <v>95.548941176470592</v>
      </c>
      <c r="K24" s="10" t="s">
        <v>74</v>
      </c>
    </row>
    <row r="25" spans="1:12" s="1" customFormat="1" ht="63.75" customHeight="1" x14ac:dyDescent="0.2">
      <c r="A25" s="40"/>
      <c r="B25" s="65"/>
      <c r="C25" s="24" t="s">
        <v>37</v>
      </c>
      <c r="D25" s="10" t="s">
        <v>134</v>
      </c>
      <c r="E25" s="20">
        <v>6986.35</v>
      </c>
      <c r="F25" s="20">
        <v>70000</v>
      </c>
      <c r="G25" s="20"/>
      <c r="H25" s="20">
        <v>60458.61</v>
      </c>
      <c r="I25" s="17">
        <f t="shared" si="2"/>
        <v>865.38192332190624</v>
      </c>
      <c r="J25" s="17">
        <f t="shared" si="3"/>
        <v>86.369442857142857</v>
      </c>
      <c r="K25" s="10" t="s">
        <v>75</v>
      </c>
    </row>
    <row r="26" spans="1:12" s="1" customFormat="1" ht="33" customHeight="1" x14ac:dyDescent="0.2">
      <c r="A26" s="40"/>
      <c r="B26" s="65"/>
      <c r="C26" s="11" t="s">
        <v>117</v>
      </c>
      <c r="D26" s="12" t="s">
        <v>118</v>
      </c>
      <c r="E26" s="13">
        <f>SUM(E27:E35)</f>
        <v>467798.11</v>
      </c>
      <c r="F26" s="13">
        <f>SUM(F27:F38)</f>
        <v>993600</v>
      </c>
      <c r="G26" s="13"/>
      <c r="H26" s="13">
        <f t="shared" ref="H26" si="8">SUM(H27:H38)</f>
        <v>412717.71</v>
      </c>
      <c r="I26" s="17">
        <f t="shared" si="2"/>
        <v>88.225604417255994</v>
      </c>
      <c r="J26" s="17">
        <f t="shared" si="3"/>
        <v>41.537611714975846</v>
      </c>
      <c r="K26" s="14" t="s">
        <v>61</v>
      </c>
    </row>
    <row r="27" spans="1:12" s="1" customFormat="1" ht="60" customHeight="1" x14ac:dyDescent="0.2">
      <c r="A27" s="40"/>
      <c r="B27" s="65"/>
      <c r="C27" s="24" t="s">
        <v>119</v>
      </c>
      <c r="D27" s="10" t="s">
        <v>131</v>
      </c>
      <c r="E27" s="20">
        <v>0</v>
      </c>
      <c r="F27" s="20">
        <v>0</v>
      </c>
      <c r="G27" s="20"/>
      <c r="H27" s="20">
        <v>0</v>
      </c>
      <c r="I27" s="17">
        <v>0</v>
      </c>
      <c r="J27" s="17">
        <v>0</v>
      </c>
      <c r="K27" s="10" t="s">
        <v>128</v>
      </c>
    </row>
    <row r="28" spans="1:12" s="1" customFormat="1" ht="55.5" customHeight="1" x14ac:dyDescent="0.2">
      <c r="A28" s="40"/>
      <c r="B28" s="65"/>
      <c r="C28" s="24" t="s">
        <v>120</v>
      </c>
      <c r="D28" s="10" t="s">
        <v>132</v>
      </c>
      <c r="E28" s="20">
        <v>204786.36</v>
      </c>
      <c r="F28" s="20">
        <v>70000</v>
      </c>
      <c r="G28" s="20"/>
      <c r="H28" s="20">
        <v>62880.2</v>
      </c>
      <c r="I28" s="17">
        <f t="shared" si="2"/>
        <v>30.705267675054138</v>
      </c>
      <c r="J28" s="17">
        <f t="shared" si="3"/>
        <v>89.828857142857146</v>
      </c>
      <c r="K28" s="10" t="s">
        <v>79</v>
      </c>
    </row>
    <row r="29" spans="1:12" s="1" customFormat="1" ht="105.75" customHeight="1" x14ac:dyDescent="0.2">
      <c r="A29" s="40"/>
      <c r="B29" s="65"/>
      <c r="C29" s="24" t="s">
        <v>121</v>
      </c>
      <c r="D29" s="10" t="s">
        <v>152</v>
      </c>
      <c r="E29" s="20">
        <v>0</v>
      </c>
      <c r="F29" s="20">
        <v>20000</v>
      </c>
      <c r="G29" s="20"/>
      <c r="H29" s="20">
        <v>9950</v>
      </c>
      <c r="I29" s="17">
        <v>0</v>
      </c>
      <c r="J29" s="17">
        <f t="shared" si="3"/>
        <v>49.75</v>
      </c>
      <c r="K29" s="10" t="s">
        <v>66</v>
      </c>
    </row>
    <row r="30" spans="1:12" s="1" customFormat="1" ht="33.75" x14ac:dyDescent="0.2">
      <c r="A30" s="40"/>
      <c r="B30" s="65"/>
      <c r="C30" s="24" t="s">
        <v>122</v>
      </c>
      <c r="D30" s="10" t="s">
        <v>133</v>
      </c>
      <c r="E30" s="20">
        <v>0</v>
      </c>
      <c r="F30" s="20">
        <v>30000</v>
      </c>
      <c r="G30" s="20"/>
      <c r="H30" s="20">
        <v>0</v>
      </c>
      <c r="I30" s="17">
        <v>0</v>
      </c>
      <c r="J30" s="17">
        <f t="shared" si="3"/>
        <v>0</v>
      </c>
      <c r="K30" s="10" t="s">
        <v>129</v>
      </c>
    </row>
    <row r="31" spans="1:12" s="1" customFormat="1" ht="162" customHeight="1" x14ac:dyDescent="0.2">
      <c r="A31" s="40"/>
      <c r="B31" s="65"/>
      <c r="C31" s="24" t="s">
        <v>123</v>
      </c>
      <c r="D31" s="10" t="s">
        <v>168</v>
      </c>
      <c r="E31" s="20">
        <v>23875</v>
      </c>
      <c r="F31" s="20">
        <v>0</v>
      </c>
      <c r="G31" s="20"/>
      <c r="H31" s="20">
        <v>0</v>
      </c>
      <c r="I31" s="17">
        <f t="shared" si="2"/>
        <v>0</v>
      </c>
      <c r="J31" s="17">
        <v>0</v>
      </c>
      <c r="K31" s="16" t="s">
        <v>140</v>
      </c>
    </row>
    <row r="32" spans="1:12" s="1" customFormat="1" ht="66" customHeight="1" x14ac:dyDescent="0.2">
      <c r="A32" s="40"/>
      <c r="B32" s="65"/>
      <c r="C32" s="24" t="s">
        <v>124</v>
      </c>
      <c r="D32" s="10" t="s">
        <v>141</v>
      </c>
      <c r="E32" s="20">
        <v>0</v>
      </c>
      <c r="F32" s="20">
        <v>0</v>
      </c>
      <c r="G32" s="20"/>
      <c r="H32" s="20">
        <v>0</v>
      </c>
      <c r="I32" s="17">
        <v>0</v>
      </c>
      <c r="J32" s="17">
        <v>0</v>
      </c>
      <c r="K32" s="16" t="s">
        <v>139</v>
      </c>
    </row>
    <row r="33" spans="1:11" s="1" customFormat="1" ht="66" customHeight="1" x14ac:dyDescent="0.2">
      <c r="A33" s="40"/>
      <c r="B33" s="65"/>
      <c r="C33" s="24" t="s">
        <v>153</v>
      </c>
      <c r="D33" s="10" t="s">
        <v>154</v>
      </c>
      <c r="E33" s="20">
        <v>214516.25</v>
      </c>
      <c r="F33" s="20">
        <v>27100</v>
      </c>
      <c r="G33" s="20"/>
      <c r="H33" s="20">
        <v>6865.94</v>
      </c>
      <c r="I33" s="17">
        <f t="shared" si="2"/>
        <v>3.2006619545139352</v>
      </c>
      <c r="J33" s="17">
        <f t="shared" si="3"/>
        <v>25.335571955719555</v>
      </c>
      <c r="K33" s="10" t="s">
        <v>161</v>
      </c>
    </row>
    <row r="34" spans="1:11" s="1" customFormat="1" ht="66" customHeight="1" x14ac:dyDescent="0.2">
      <c r="A34" s="40"/>
      <c r="B34" s="65"/>
      <c r="C34" s="24" t="s">
        <v>155</v>
      </c>
      <c r="D34" s="10" t="s">
        <v>54</v>
      </c>
      <c r="E34" s="20">
        <v>24620.5</v>
      </c>
      <c r="F34" s="20">
        <v>30000</v>
      </c>
      <c r="G34" s="20"/>
      <c r="H34" s="20">
        <v>19025</v>
      </c>
      <c r="I34" s="17">
        <f t="shared" si="2"/>
        <v>77.273004203813898</v>
      </c>
      <c r="J34" s="17">
        <f t="shared" si="3"/>
        <v>63.416666666666664</v>
      </c>
      <c r="K34" s="10" t="s">
        <v>78</v>
      </c>
    </row>
    <row r="35" spans="1:11" s="1" customFormat="1" ht="66" customHeight="1" x14ac:dyDescent="0.2">
      <c r="A35" s="40"/>
      <c r="B35" s="65"/>
      <c r="C35" s="24" t="s">
        <v>169</v>
      </c>
      <c r="D35" s="10" t="s">
        <v>184</v>
      </c>
      <c r="E35" s="20">
        <v>0</v>
      </c>
      <c r="F35" s="20">
        <v>500000</v>
      </c>
      <c r="G35" s="20"/>
      <c r="H35" s="20">
        <v>297996.57</v>
      </c>
      <c r="I35" s="17">
        <v>0</v>
      </c>
      <c r="J35" s="17">
        <f t="shared" si="3"/>
        <v>59.599314000000007</v>
      </c>
      <c r="K35" s="31" t="s">
        <v>172</v>
      </c>
    </row>
    <row r="36" spans="1:11" s="1" customFormat="1" ht="66" customHeight="1" x14ac:dyDescent="0.2">
      <c r="A36" s="40"/>
      <c r="B36" s="38"/>
      <c r="C36" s="24" t="s">
        <v>173</v>
      </c>
      <c r="D36" s="10" t="s">
        <v>174</v>
      </c>
      <c r="E36" s="20">
        <v>0</v>
      </c>
      <c r="F36" s="20">
        <v>40000</v>
      </c>
      <c r="G36" s="20"/>
      <c r="H36" s="20">
        <v>16000</v>
      </c>
      <c r="I36" s="17">
        <v>0</v>
      </c>
      <c r="J36" s="17">
        <f t="shared" si="3"/>
        <v>40</v>
      </c>
      <c r="K36" s="31" t="s">
        <v>172</v>
      </c>
    </row>
    <row r="37" spans="1:11" s="1" customFormat="1" ht="78.75" customHeight="1" x14ac:dyDescent="0.2">
      <c r="A37" s="40"/>
      <c r="B37" s="38"/>
      <c r="C37" s="24" t="s">
        <v>175</v>
      </c>
      <c r="D37" s="10" t="s">
        <v>176</v>
      </c>
      <c r="E37" s="20">
        <v>0</v>
      </c>
      <c r="F37" s="20">
        <v>266500</v>
      </c>
      <c r="G37" s="20"/>
      <c r="H37" s="20">
        <v>0</v>
      </c>
      <c r="I37" s="17">
        <v>0</v>
      </c>
      <c r="J37" s="17">
        <f t="shared" si="3"/>
        <v>0</v>
      </c>
      <c r="K37" s="31" t="s">
        <v>172</v>
      </c>
    </row>
    <row r="38" spans="1:11" s="1" customFormat="1" ht="85.5" customHeight="1" x14ac:dyDescent="0.2">
      <c r="A38" s="40"/>
      <c r="B38" s="33"/>
      <c r="C38" s="24" t="s">
        <v>177</v>
      </c>
      <c r="D38" s="10" t="s">
        <v>178</v>
      </c>
      <c r="E38" s="20">
        <v>0</v>
      </c>
      <c r="F38" s="20">
        <v>10000</v>
      </c>
      <c r="G38" s="20"/>
      <c r="H38" s="20">
        <v>0</v>
      </c>
      <c r="I38" s="17">
        <v>0</v>
      </c>
      <c r="J38" s="17">
        <f t="shared" si="3"/>
        <v>0</v>
      </c>
      <c r="K38" s="31" t="s">
        <v>172</v>
      </c>
    </row>
    <row r="39" spans="1:11" s="2" customFormat="1" ht="22.5" x14ac:dyDescent="0.2">
      <c r="A39" s="41"/>
      <c r="B39" s="62" t="s">
        <v>59</v>
      </c>
      <c r="C39" s="25" t="s">
        <v>9</v>
      </c>
      <c r="D39" s="22" t="s">
        <v>21</v>
      </c>
      <c r="E39" s="26">
        <f t="shared" ref="E39:F39" si="9">SUM(E40)</f>
        <v>13620</v>
      </c>
      <c r="F39" s="26">
        <f t="shared" si="9"/>
        <v>30000</v>
      </c>
      <c r="G39" s="26"/>
      <c r="H39" s="26">
        <f t="shared" ref="H39" si="10">SUM(H40)</f>
        <v>12720</v>
      </c>
      <c r="I39" s="17">
        <f t="shared" si="2"/>
        <v>93.392070484581495</v>
      </c>
      <c r="J39" s="17">
        <f t="shared" si="3"/>
        <v>42.4</v>
      </c>
      <c r="K39" s="27" t="s">
        <v>61</v>
      </c>
    </row>
    <row r="40" spans="1:11" s="1" customFormat="1" ht="89.25" customHeight="1" x14ac:dyDescent="0.2">
      <c r="A40" s="41"/>
      <c r="B40" s="63"/>
      <c r="C40" s="24" t="s">
        <v>10</v>
      </c>
      <c r="D40" s="10" t="s">
        <v>126</v>
      </c>
      <c r="E40" s="20">
        <v>13620</v>
      </c>
      <c r="F40" s="20">
        <v>30000</v>
      </c>
      <c r="G40" s="20"/>
      <c r="H40" s="20">
        <v>12720</v>
      </c>
      <c r="I40" s="17">
        <f t="shared" si="2"/>
        <v>93.392070484581495</v>
      </c>
      <c r="J40" s="17">
        <f t="shared" si="3"/>
        <v>42.4</v>
      </c>
      <c r="K40" s="10" t="s">
        <v>69</v>
      </c>
    </row>
    <row r="41" spans="1:11" s="2" customFormat="1" ht="28.5" customHeight="1" x14ac:dyDescent="0.2">
      <c r="A41" s="41"/>
      <c r="B41" s="63"/>
      <c r="C41" s="25" t="s">
        <v>12</v>
      </c>
      <c r="D41" s="22" t="s">
        <v>24</v>
      </c>
      <c r="E41" s="26">
        <f t="shared" ref="E41:H41" si="11">SUM(E42:E42)</f>
        <v>1200</v>
      </c>
      <c r="F41" s="26">
        <f t="shared" si="11"/>
        <v>1400</v>
      </c>
      <c r="G41" s="26"/>
      <c r="H41" s="26">
        <f t="shared" si="11"/>
        <v>1200</v>
      </c>
      <c r="I41" s="17">
        <f t="shared" si="2"/>
        <v>100</v>
      </c>
      <c r="J41" s="17">
        <f t="shared" si="3"/>
        <v>85.714285714285708</v>
      </c>
      <c r="K41" s="27" t="s">
        <v>61</v>
      </c>
    </row>
    <row r="42" spans="1:11" s="1" customFormat="1" ht="45" customHeight="1" x14ac:dyDescent="0.2">
      <c r="A42" s="41"/>
      <c r="B42" s="63"/>
      <c r="C42" s="24" t="s">
        <v>98</v>
      </c>
      <c r="D42" s="10" t="s">
        <v>26</v>
      </c>
      <c r="E42" s="20">
        <v>1200</v>
      </c>
      <c r="F42" s="20">
        <v>1400</v>
      </c>
      <c r="G42" s="20"/>
      <c r="H42" s="20">
        <v>1200</v>
      </c>
      <c r="I42" s="17">
        <f t="shared" si="2"/>
        <v>100</v>
      </c>
      <c r="J42" s="17">
        <f t="shared" si="3"/>
        <v>85.714285714285708</v>
      </c>
      <c r="K42" s="16" t="s">
        <v>80</v>
      </c>
    </row>
    <row r="43" spans="1:11" s="1" customFormat="1" ht="52.5" customHeight="1" x14ac:dyDescent="0.2">
      <c r="A43" s="41"/>
      <c r="B43" s="65"/>
      <c r="C43" s="11" t="s">
        <v>52</v>
      </c>
      <c r="D43" s="12" t="s">
        <v>100</v>
      </c>
      <c r="E43" s="13">
        <f t="shared" ref="E43:H43" si="12">SUM(E44:E44)</f>
        <v>0</v>
      </c>
      <c r="F43" s="13">
        <f t="shared" si="12"/>
        <v>40000</v>
      </c>
      <c r="G43" s="13"/>
      <c r="H43" s="13">
        <f t="shared" si="12"/>
        <v>0</v>
      </c>
      <c r="I43" s="17">
        <v>0</v>
      </c>
      <c r="J43" s="17">
        <f t="shared" si="3"/>
        <v>0</v>
      </c>
      <c r="K43" s="14" t="s">
        <v>61</v>
      </c>
    </row>
    <row r="44" spans="1:11" s="1" customFormat="1" ht="56.25" customHeight="1" x14ac:dyDescent="0.2">
      <c r="A44" s="41"/>
      <c r="B44" s="65"/>
      <c r="C44" s="24" t="s">
        <v>53</v>
      </c>
      <c r="D44" s="10" t="s">
        <v>156</v>
      </c>
      <c r="E44" s="20">
        <v>0</v>
      </c>
      <c r="F44" s="20">
        <v>40000</v>
      </c>
      <c r="G44" s="20"/>
      <c r="H44" s="20">
        <v>0</v>
      </c>
      <c r="I44" s="17">
        <v>0</v>
      </c>
      <c r="J44" s="17">
        <f t="shared" si="3"/>
        <v>0</v>
      </c>
      <c r="K44" s="10" t="s">
        <v>138</v>
      </c>
    </row>
    <row r="45" spans="1:11" s="1" customFormat="1" ht="34.5" customHeight="1" x14ac:dyDescent="0.2">
      <c r="A45" s="41"/>
      <c r="B45" s="65"/>
      <c r="C45" s="11" t="s">
        <v>50</v>
      </c>
      <c r="D45" s="12" t="s">
        <v>115</v>
      </c>
      <c r="E45" s="13">
        <f t="shared" ref="E45:F45" si="13">SUM(E46:E47)</f>
        <v>0</v>
      </c>
      <c r="F45" s="13">
        <f t="shared" si="13"/>
        <v>11000</v>
      </c>
      <c r="G45" s="13"/>
      <c r="H45" s="13">
        <f t="shared" ref="H45" si="14">SUM(H46:H47)</f>
        <v>0</v>
      </c>
      <c r="I45" s="17">
        <v>0</v>
      </c>
      <c r="J45" s="17">
        <f t="shared" si="3"/>
        <v>0</v>
      </c>
      <c r="K45" s="14" t="s">
        <v>61</v>
      </c>
    </row>
    <row r="46" spans="1:11" s="1" customFormat="1" ht="76.5" customHeight="1" x14ac:dyDescent="0.2">
      <c r="A46" s="41"/>
      <c r="B46" s="65"/>
      <c r="C46" s="24" t="s">
        <v>51</v>
      </c>
      <c r="D46" s="10" t="s">
        <v>183</v>
      </c>
      <c r="E46" s="20">
        <v>0</v>
      </c>
      <c r="F46" s="20">
        <v>10000</v>
      </c>
      <c r="G46" s="20"/>
      <c r="H46" s="20">
        <v>0</v>
      </c>
      <c r="I46" s="17">
        <v>0</v>
      </c>
      <c r="J46" s="17">
        <f t="shared" si="3"/>
        <v>0</v>
      </c>
      <c r="K46" s="10" t="s">
        <v>81</v>
      </c>
    </row>
    <row r="47" spans="1:11" s="1" customFormat="1" ht="43.5" customHeight="1" x14ac:dyDescent="0.2">
      <c r="A47" s="42"/>
      <c r="B47" s="66"/>
      <c r="C47" s="24" t="s">
        <v>136</v>
      </c>
      <c r="D47" s="10" t="s">
        <v>116</v>
      </c>
      <c r="E47" s="20">
        <v>0</v>
      </c>
      <c r="F47" s="20">
        <v>1000</v>
      </c>
      <c r="G47" s="20"/>
      <c r="H47" s="20">
        <v>0</v>
      </c>
      <c r="I47" s="17">
        <v>0</v>
      </c>
      <c r="J47" s="17">
        <f t="shared" si="3"/>
        <v>0</v>
      </c>
      <c r="K47" s="10" t="s">
        <v>81</v>
      </c>
    </row>
    <row r="48" spans="1:11" s="2" customFormat="1" ht="30.75" customHeight="1" x14ac:dyDescent="0.2">
      <c r="A48" s="39" t="s">
        <v>144</v>
      </c>
      <c r="B48" s="46" t="s">
        <v>146</v>
      </c>
      <c r="C48" s="11" t="s">
        <v>18</v>
      </c>
      <c r="D48" s="12" t="s">
        <v>104</v>
      </c>
      <c r="E48" s="13">
        <f t="shared" ref="E48:F48" si="15">SUM(E49)</f>
        <v>77021.63</v>
      </c>
      <c r="F48" s="13">
        <f t="shared" si="15"/>
        <v>80000</v>
      </c>
      <c r="G48" s="13"/>
      <c r="H48" s="13">
        <f t="shared" ref="H48" si="16">SUM(H49)</f>
        <v>57068.26</v>
      </c>
      <c r="I48" s="17">
        <f t="shared" si="2"/>
        <v>74.093809751883981</v>
      </c>
      <c r="J48" s="17">
        <f t="shared" si="3"/>
        <v>71.335325000000012</v>
      </c>
      <c r="K48" s="14" t="s">
        <v>61</v>
      </c>
    </row>
    <row r="49" spans="1:11" s="2" customFormat="1" ht="60" customHeight="1" x14ac:dyDescent="0.2">
      <c r="A49" s="40"/>
      <c r="B49" s="47"/>
      <c r="C49" s="15" t="s">
        <v>19</v>
      </c>
      <c r="D49" s="10" t="s">
        <v>41</v>
      </c>
      <c r="E49" s="20">
        <v>77021.63</v>
      </c>
      <c r="F49" s="20">
        <v>80000</v>
      </c>
      <c r="G49" s="20"/>
      <c r="H49" s="20">
        <v>57068.26</v>
      </c>
      <c r="I49" s="17">
        <f t="shared" si="2"/>
        <v>74.093809751883981</v>
      </c>
      <c r="J49" s="17">
        <f t="shared" si="3"/>
        <v>71.335325000000012</v>
      </c>
      <c r="K49" s="10" t="s">
        <v>71</v>
      </c>
    </row>
    <row r="50" spans="1:11" s="2" customFormat="1" ht="42" customHeight="1" x14ac:dyDescent="0.2">
      <c r="A50" s="40"/>
      <c r="B50" s="47"/>
      <c r="C50" s="11" t="s">
        <v>20</v>
      </c>
      <c r="D50" s="12" t="s">
        <v>105</v>
      </c>
      <c r="E50" s="13">
        <f t="shared" ref="E50:F50" si="17">SUM(E51:E53)</f>
        <v>18098.34</v>
      </c>
      <c r="F50" s="13">
        <f t="shared" si="17"/>
        <v>40000</v>
      </c>
      <c r="G50" s="13"/>
      <c r="H50" s="13">
        <f t="shared" ref="H50" si="18">SUM(H51:H53)</f>
        <v>15851.470000000001</v>
      </c>
      <c r="I50" s="17">
        <f t="shared" si="2"/>
        <v>87.585214997618579</v>
      </c>
      <c r="J50" s="17">
        <f t="shared" si="3"/>
        <v>39.628675000000001</v>
      </c>
      <c r="K50" s="14" t="s">
        <v>61</v>
      </c>
    </row>
    <row r="51" spans="1:11" s="2" customFormat="1" ht="78" customHeight="1" x14ac:dyDescent="0.2">
      <c r="A51" s="40"/>
      <c r="B51" s="47"/>
      <c r="C51" s="15" t="s">
        <v>22</v>
      </c>
      <c r="D51" s="10" t="s">
        <v>147</v>
      </c>
      <c r="E51" s="20">
        <v>9199.19</v>
      </c>
      <c r="F51" s="20">
        <v>20000</v>
      </c>
      <c r="G51" s="20"/>
      <c r="H51" s="20">
        <v>8097.1</v>
      </c>
      <c r="I51" s="17">
        <f t="shared" si="2"/>
        <v>88.019706082818161</v>
      </c>
      <c r="J51" s="17">
        <f t="shared" si="3"/>
        <v>40.485500000000002</v>
      </c>
      <c r="K51" s="10" t="s">
        <v>70</v>
      </c>
    </row>
    <row r="52" spans="1:11" s="2" customFormat="1" ht="48" customHeight="1" x14ac:dyDescent="0.2">
      <c r="A52" s="40"/>
      <c r="B52" s="47"/>
      <c r="C52" s="24" t="s">
        <v>106</v>
      </c>
      <c r="D52" s="10" t="s">
        <v>107</v>
      </c>
      <c r="E52" s="20">
        <v>8899.15</v>
      </c>
      <c r="F52" s="20">
        <v>15000</v>
      </c>
      <c r="G52" s="20"/>
      <c r="H52" s="20">
        <v>7754.37</v>
      </c>
      <c r="I52" s="17">
        <f t="shared" si="2"/>
        <v>87.136074793660072</v>
      </c>
      <c r="J52" s="17">
        <f t="shared" si="3"/>
        <v>51.695800000000006</v>
      </c>
      <c r="K52" s="10" t="s">
        <v>70</v>
      </c>
    </row>
    <row r="53" spans="1:11" s="2" customFormat="1" ht="41.25" customHeight="1" x14ac:dyDescent="0.2">
      <c r="A53" s="40"/>
      <c r="B53" s="47"/>
      <c r="C53" s="24" t="s">
        <v>148</v>
      </c>
      <c r="D53" s="10" t="s">
        <v>108</v>
      </c>
      <c r="E53" s="20">
        <v>0</v>
      </c>
      <c r="F53" s="20">
        <v>5000</v>
      </c>
      <c r="G53" s="20"/>
      <c r="H53" s="20">
        <v>0</v>
      </c>
      <c r="I53" s="17">
        <v>0</v>
      </c>
      <c r="J53" s="17">
        <f t="shared" si="3"/>
        <v>0</v>
      </c>
      <c r="K53" s="10" t="s">
        <v>73</v>
      </c>
    </row>
    <row r="54" spans="1:11" s="2" customFormat="1" ht="22.5" x14ac:dyDescent="0.2">
      <c r="A54" s="40"/>
      <c r="B54" s="47"/>
      <c r="C54" s="11" t="s">
        <v>23</v>
      </c>
      <c r="D54" s="12" t="s">
        <v>127</v>
      </c>
      <c r="E54" s="13">
        <f t="shared" ref="E54:F54" si="19">SUM(E55)</f>
        <v>0</v>
      </c>
      <c r="F54" s="13">
        <f t="shared" si="19"/>
        <v>30000</v>
      </c>
      <c r="G54" s="13"/>
      <c r="H54" s="13">
        <f t="shared" ref="H54" si="20">SUM(H55)</f>
        <v>28000</v>
      </c>
      <c r="I54" s="17">
        <v>0</v>
      </c>
      <c r="J54" s="17">
        <f t="shared" si="3"/>
        <v>93.333333333333329</v>
      </c>
      <c r="K54" s="14" t="s">
        <v>61</v>
      </c>
    </row>
    <row r="55" spans="1:11" s="1" customFormat="1" ht="26.25" customHeight="1" x14ac:dyDescent="0.2">
      <c r="A55" s="40"/>
      <c r="B55" s="47"/>
      <c r="C55" s="24" t="s">
        <v>25</v>
      </c>
      <c r="D55" s="10" t="s">
        <v>36</v>
      </c>
      <c r="E55" s="20">
        <v>0</v>
      </c>
      <c r="F55" s="20">
        <v>30000</v>
      </c>
      <c r="G55" s="20"/>
      <c r="H55" s="20">
        <v>28000</v>
      </c>
      <c r="I55" s="17">
        <v>0</v>
      </c>
      <c r="J55" s="17">
        <f t="shared" si="3"/>
        <v>93.333333333333329</v>
      </c>
      <c r="K55" s="18" t="s">
        <v>70</v>
      </c>
    </row>
    <row r="56" spans="1:11" s="1" customFormat="1" ht="30.75" customHeight="1" x14ac:dyDescent="0.2">
      <c r="A56" s="40"/>
      <c r="B56" s="47"/>
      <c r="C56" s="11" t="s">
        <v>27</v>
      </c>
      <c r="D56" s="12" t="s">
        <v>34</v>
      </c>
      <c r="E56" s="13">
        <f t="shared" ref="E56:F56" si="21">SUM(E57:E59)</f>
        <v>19620.77</v>
      </c>
      <c r="F56" s="13">
        <f t="shared" si="21"/>
        <v>36000</v>
      </c>
      <c r="G56" s="13"/>
      <c r="H56" s="13">
        <f t="shared" ref="H56" si="22">SUM(H57:H59)</f>
        <v>27215.54</v>
      </c>
      <c r="I56" s="17">
        <f t="shared" si="2"/>
        <v>138.70780810335171</v>
      </c>
      <c r="J56" s="17">
        <f t="shared" si="3"/>
        <v>75.598722222222221</v>
      </c>
      <c r="K56" s="14" t="s">
        <v>61</v>
      </c>
    </row>
    <row r="57" spans="1:11" s="1" customFormat="1" ht="33.75" x14ac:dyDescent="0.2">
      <c r="A57" s="40"/>
      <c r="B57" s="47"/>
      <c r="C57" s="15" t="s">
        <v>28</v>
      </c>
      <c r="D57" s="10" t="s">
        <v>39</v>
      </c>
      <c r="E57" s="20">
        <v>4000</v>
      </c>
      <c r="F57" s="20">
        <v>12000</v>
      </c>
      <c r="G57" s="20"/>
      <c r="H57" s="20">
        <v>12000</v>
      </c>
      <c r="I57" s="17">
        <f t="shared" si="2"/>
        <v>300</v>
      </c>
      <c r="J57" s="17">
        <f t="shared" si="3"/>
        <v>100</v>
      </c>
      <c r="K57" s="10" t="s">
        <v>72</v>
      </c>
    </row>
    <row r="58" spans="1:11" s="1" customFormat="1" ht="65.25" customHeight="1" x14ac:dyDescent="0.2">
      <c r="A58" s="40"/>
      <c r="B58" s="47"/>
      <c r="C58" s="24" t="s">
        <v>30</v>
      </c>
      <c r="D58" s="10" t="s">
        <v>38</v>
      </c>
      <c r="E58" s="20">
        <v>11820.77</v>
      </c>
      <c r="F58" s="20">
        <v>20000</v>
      </c>
      <c r="G58" s="20"/>
      <c r="H58" s="20">
        <v>13115.54</v>
      </c>
      <c r="I58" s="17">
        <f t="shared" si="2"/>
        <v>110.95334737077197</v>
      </c>
      <c r="J58" s="17">
        <f t="shared" si="3"/>
        <v>65.577700000000007</v>
      </c>
      <c r="K58" s="10" t="s">
        <v>70</v>
      </c>
    </row>
    <row r="59" spans="1:11" s="1" customFormat="1" ht="59.25" customHeight="1" x14ac:dyDescent="0.2">
      <c r="A59" s="45"/>
      <c r="B59" s="48"/>
      <c r="C59" s="24" t="s">
        <v>32</v>
      </c>
      <c r="D59" s="10" t="s">
        <v>40</v>
      </c>
      <c r="E59" s="20">
        <v>3800</v>
      </c>
      <c r="F59" s="20">
        <v>4000</v>
      </c>
      <c r="G59" s="20"/>
      <c r="H59" s="20">
        <v>2100</v>
      </c>
      <c r="I59" s="17">
        <f t="shared" si="2"/>
        <v>55.26315789473685</v>
      </c>
      <c r="J59" s="17">
        <f t="shared" si="3"/>
        <v>52.5</v>
      </c>
      <c r="K59" s="10" t="s">
        <v>70</v>
      </c>
    </row>
    <row r="60" spans="1:11" s="2" customFormat="1" ht="27" customHeight="1" x14ac:dyDescent="0.2">
      <c r="A60" s="39" t="s">
        <v>142</v>
      </c>
      <c r="B60" s="62" t="s">
        <v>60</v>
      </c>
      <c r="C60" s="11" t="s">
        <v>14</v>
      </c>
      <c r="D60" s="12" t="s">
        <v>101</v>
      </c>
      <c r="E60" s="13">
        <f>SUM(E61:E64)</f>
        <v>52190.2</v>
      </c>
      <c r="F60" s="13">
        <f>SUM(F61:F64)</f>
        <v>80000</v>
      </c>
      <c r="G60" s="13"/>
      <c r="H60" s="13">
        <f>SUM(H61:H64)</f>
        <v>38443.75</v>
      </c>
      <c r="I60" s="17">
        <f t="shared" si="2"/>
        <v>73.660859701629818</v>
      </c>
      <c r="J60" s="17">
        <f t="shared" si="3"/>
        <v>48.0546875</v>
      </c>
      <c r="K60" s="14" t="s">
        <v>61</v>
      </c>
    </row>
    <row r="61" spans="1:11" s="1" customFormat="1" ht="52.5" customHeight="1" x14ac:dyDescent="0.2">
      <c r="A61" s="41"/>
      <c r="B61" s="63"/>
      <c r="C61" s="15" t="s">
        <v>102</v>
      </c>
      <c r="D61" s="16" t="s">
        <v>29</v>
      </c>
      <c r="E61" s="17">
        <v>13765.8</v>
      </c>
      <c r="F61" s="17">
        <v>20000</v>
      </c>
      <c r="G61" s="17"/>
      <c r="H61" s="17">
        <v>10786.95</v>
      </c>
      <c r="I61" s="17">
        <f t="shared" si="2"/>
        <v>78.360502113934544</v>
      </c>
      <c r="J61" s="17">
        <f t="shared" si="3"/>
        <v>53.934750000000008</v>
      </c>
      <c r="K61" s="10" t="s">
        <v>76</v>
      </c>
    </row>
    <row r="62" spans="1:11" s="1" customFormat="1" ht="45" x14ac:dyDescent="0.2">
      <c r="A62" s="41"/>
      <c r="B62" s="63"/>
      <c r="C62" s="15" t="s">
        <v>103</v>
      </c>
      <c r="D62" s="16" t="s">
        <v>31</v>
      </c>
      <c r="E62" s="17">
        <v>0</v>
      </c>
      <c r="F62" s="17">
        <v>10000</v>
      </c>
      <c r="G62" s="17"/>
      <c r="H62" s="17">
        <v>0</v>
      </c>
      <c r="I62" s="17">
        <v>0</v>
      </c>
      <c r="J62" s="17">
        <f t="shared" si="3"/>
        <v>0</v>
      </c>
      <c r="K62" s="10" t="s">
        <v>73</v>
      </c>
    </row>
    <row r="63" spans="1:11" s="1" customFormat="1" ht="33.75" x14ac:dyDescent="0.2">
      <c r="A63" s="41"/>
      <c r="B63" s="32"/>
      <c r="C63" s="15" t="s">
        <v>163</v>
      </c>
      <c r="D63" s="16" t="s">
        <v>162</v>
      </c>
      <c r="E63" s="17">
        <v>5334.4</v>
      </c>
      <c r="F63" s="17">
        <v>0</v>
      </c>
      <c r="G63" s="17"/>
      <c r="H63" s="17">
        <v>0</v>
      </c>
      <c r="I63" s="17">
        <f t="shared" si="2"/>
        <v>0</v>
      </c>
      <c r="J63" s="17">
        <v>0</v>
      </c>
      <c r="K63" s="10" t="s">
        <v>73</v>
      </c>
    </row>
    <row r="64" spans="1:11" s="1" customFormat="1" ht="157.5" x14ac:dyDescent="0.2">
      <c r="A64" s="41"/>
      <c r="B64" s="32"/>
      <c r="C64" s="15" t="s">
        <v>164</v>
      </c>
      <c r="D64" s="16" t="s">
        <v>191</v>
      </c>
      <c r="E64" s="17">
        <v>33090</v>
      </c>
      <c r="F64" s="17">
        <v>50000</v>
      </c>
      <c r="G64" s="17"/>
      <c r="H64" s="17">
        <v>27656.799999999999</v>
      </c>
      <c r="I64" s="17">
        <f t="shared" si="2"/>
        <v>83.580537926866114</v>
      </c>
      <c r="J64" s="17">
        <f t="shared" si="3"/>
        <v>55.313599999999994</v>
      </c>
      <c r="K64" s="10" t="s">
        <v>73</v>
      </c>
    </row>
    <row r="65" spans="1:11" s="2" customFormat="1" ht="40.5" customHeight="1" x14ac:dyDescent="0.2">
      <c r="A65" s="41"/>
      <c r="B65" s="62" t="s">
        <v>143</v>
      </c>
      <c r="C65" s="11" t="s">
        <v>42</v>
      </c>
      <c r="D65" s="12" t="s">
        <v>109</v>
      </c>
      <c r="E65" s="13">
        <f t="shared" ref="E65:H65" si="23">SUM(E66:E68)</f>
        <v>7357.67</v>
      </c>
      <c r="F65" s="13">
        <f t="shared" ref="F65" si="24">SUM(F66:F68)</f>
        <v>16000</v>
      </c>
      <c r="G65" s="13"/>
      <c r="H65" s="13">
        <f t="shared" si="23"/>
        <v>5940.65</v>
      </c>
      <c r="I65" s="17">
        <f t="shared" si="2"/>
        <v>80.740913903450405</v>
      </c>
      <c r="J65" s="17">
        <f t="shared" si="3"/>
        <v>37.129062499999996</v>
      </c>
      <c r="K65" s="14" t="s">
        <v>61</v>
      </c>
    </row>
    <row r="66" spans="1:11" s="1" customFormat="1" ht="40.5" customHeight="1" x14ac:dyDescent="0.2">
      <c r="A66" s="41"/>
      <c r="B66" s="63"/>
      <c r="C66" s="24" t="s">
        <v>43</v>
      </c>
      <c r="D66" s="10" t="s">
        <v>46</v>
      </c>
      <c r="E66" s="20">
        <v>1857</v>
      </c>
      <c r="F66" s="20">
        <v>5000</v>
      </c>
      <c r="G66" s="20"/>
      <c r="H66" s="20">
        <v>0</v>
      </c>
      <c r="I66" s="17">
        <f t="shared" si="2"/>
        <v>0</v>
      </c>
      <c r="J66" s="17">
        <f t="shared" si="3"/>
        <v>0</v>
      </c>
      <c r="K66" s="18" t="s">
        <v>70</v>
      </c>
    </row>
    <row r="67" spans="1:11" s="1" customFormat="1" ht="53.25" customHeight="1" x14ac:dyDescent="0.2">
      <c r="A67" s="41"/>
      <c r="B67" s="63"/>
      <c r="C67" s="24" t="s">
        <v>135</v>
      </c>
      <c r="D67" s="10" t="s">
        <v>47</v>
      </c>
      <c r="E67" s="20">
        <v>5500.67</v>
      </c>
      <c r="F67" s="20">
        <v>6000</v>
      </c>
      <c r="G67" s="20"/>
      <c r="H67" s="20">
        <v>5940.65</v>
      </c>
      <c r="I67" s="17">
        <f t="shared" si="2"/>
        <v>107.99866198117682</v>
      </c>
      <c r="J67" s="17">
        <f t="shared" si="3"/>
        <v>99.010833333333323</v>
      </c>
      <c r="K67" s="10" t="s">
        <v>77</v>
      </c>
    </row>
    <row r="68" spans="1:11" s="1" customFormat="1" ht="53.25" customHeight="1" x14ac:dyDescent="0.2">
      <c r="A68" s="41"/>
      <c r="B68" s="63"/>
      <c r="C68" s="24" t="s">
        <v>149</v>
      </c>
      <c r="D68" s="10" t="s">
        <v>150</v>
      </c>
      <c r="E68" s="20">
        <v>0</v>
      </c>
      <c r="F68" s="20">
        <v>5000</v>
      </c>
      <c r="G68" s="20"/>
      <c r="H68" s="20">
        <v>0</v>
      </c>
      <c r="I68" s="17">
        <v>0</v>
      </c>
      <c r="J68" s="17">
        <f t="shared" si="3"/>
        <v>0</v>
      </c>
      <c r="K68" s="10" t="s">
        <v>160</v>
      </c>
    </row>
    <row r="69" spans="1:11" s="1" customFormat="1" ht="32.25" customHeight="1" x14ac:dyDescent="0.2">
      <c r="A69" s="41"/>
      <c r="B69" s="63"/>
      <c r="C69" s="11" t="s">
        <v>45</v>
      </c>
      <c r="D69" s="12" t="s">
        <v>110</v>
      </c>
      <c r="E69" s="13">
        <f t="shared" ref="E69:F69" si="25">SUM(E70)</f>
        <v>5000</v>
      </c>
      <c r="F69" s="13">
        <f t="shared" si="25"/>
        <v>5000</v>
      </c>
      <c r="G69" s="13"/>
      <c r="H69" s="13">
        <f t="shared" ref="H69" si="26">SUM(H70)</f>
        <v>0</v>
      </c>
      <c r="I69" s="17">
        <f t="shared" si="2"/>
        <v>0</v>
      </c>
      <c r="J69" s="17">
        <f t="shared" si="3"/>
        <v>0</v>
      </c>
      <c r="K69" s="14" t="s">
        <v>61</v>
      </c>
    </row>
    <row r="70" spans="1:11" s="1" customFormat="1" ht="42.75" customHeight="1" x14ac:dyDescent="0.2">
      <c r="A70" s="41"/>
      <c r="B70" s="63"/>
      <c r="C70" s="24" t="s">
        <v>111</v>
      </c>
      <c r="D70" s="10" t="s">
        <v>112</v>
      </c>
      <c r="E70" s="20">
        <v>5000</v>
      </c>
      <c r="F70" s="20">
        <v>5000</v>
      </c>
      <c r="G70" s="20"/>
      <c r="H70" s="20">
        <v>0</v>
      </c>
      <c r="I70" s="17">
        <f t="shared" si="2"/>
        <v>0</v>
      </c>
      <c r="J70" s="17">
        <f t="shared" si="3"/>
        <v>0</v>
      </c>
      <c r="K70" s="18" t="s">
        <v>159</v>
      </c>
    </row>
    <row r="71" spans="1:11" s="2" customFormat="1" ht="22.5" x14ac:dyDescent="0.2">
      <c r="A71" s="41"/>
      <c r="B71" s="63"/>
      <c r="C71" s="11" t="s">
        <v>48</v>
      </c>
      <c r="D71" s="12" t="s">
        <v>113</v>
      </c>
      <c r="E71" s="13">
        <f>SUM(E72:E75)</f>
        <v>19007.61</v>
      </c>
      <c r="F71" s="13">
        <f>SUM(F72:F75)</f>
        <v>25000</v>
      </c>
      <c r="G71" s="13"/>
      <c r="H71" s="13">
        <f>SUM(H72:H75)</f>
        <v>0</v>
      </c>
      <c r="I71" s="17">
        <f t="shared" si="2"/>
        <v>0</v>
      </c>
      <c r="J71" s="17">
        <f t="shared" si="3"/>
        <v>0</v>
      </c>
      <c r="K71" s="14" t="s">
        <v>61</v>
      </c>
    </row>
    <row r="72" spans="1:11" s="2" customFormat="1" ht="33.75" x14ac:dyDescent="0.2">
      <c r="A72" s="41"/>
      <c r="B72" s="63"/>
      <c r="C72" s="24" t="s">
        <v>49</v>
      </c>
      <c r="D72" s="10" t="s">
        <v>114</v>
      </c>
      <c r="E72" s="20">
        <v>0</v>
      </c>
      <c r="F72" s="20">
        <v>10000</v>
      </c>
      <c r="G72" s="20"/>
      <c r="H72" s="20">
        <v>0</v>
      </c>
      <c r="I72" s="17">
        <v>0</v>
      </c>
      <c r="J72" s="17">
        <f t="shared" si="3"/>
        <v>0</v>
      </c>
      <c r="K72" s="10" t="s">
        <v>130</v>
      </c>
    </row>
    <row r="73" spans="1:11" s="2" customFormat="1" ht="45" x14ac:dyDescent="0.2">
      <c r="A73" s="41"/>
      <c r="B73" s="63"/>
      <c r="C73" s="24" t="s">
        <v>151</v>
      </c>
      <c r="D73" s="10" t="s">
        <v>165</v>
      </c>
      <c r="E73" s="20">
        <v>19007.61</v>
      </c>
      <c r="F73" s="20">
        <v>0</v>
      </c>
      <c r="G73" s="20"/>
      <c r="H73" s="20">
        <v>0</v>
      </c>
      <c r="I73" s="17">
        <f t="shared" si="2"/>
        <v>0</v>
      </c>
      <c r="J73" s="17">
        <v>0</v>
      </c>
      <c r="K73" s="10" t="s">
        <v>158</v>
      </c>
    </row>
    <row r="74" spans="1:11" s="2" customFormat="1" ht="56.25" x14ac:dyDescent="0.2">
      <c r="A74" s="41"/>
      <c r="B74" s="63"/>
      <c r="C74" s="24" t="s">
        <v>166</v>
      </c>
      <c r="D74" s="10" t="s">
        <v>167</v>
      </c>
      <c r="E74" s="20">
        <v>0</v>
      </c>
      <c r="F74" s="20">
        <v>5000</v>
      </c>
      <c r="G74" s="20"/>
      <c r="H74" s="20">
        <v>0</v>
      </c>
      <c r="I74" s="17">
        <v>0</v>
      </c>
      <c r="J74" s="17">
        <f t="shared" si="3"/>
        <v>0</v>
      </c>
      <c r="K74" s="10" t="s">
        <v>158</v>
      </c>
    </row>
    <row r="75" spans="1:11" s="1" customFormat="1" ht="33.75" x14ac:dyDescent="0.2">
      <c r="A75" s="42"/>
      <c r="B75" s="64"/>
      <c r="C75" s="24" t="s">
        <v>179</v>
      </c>
      <c r="D75" s="10" t="s">
        <v>180</v>
      </c>
      <c r="E75" s="20">
        <v>0</v>
      </c>
      <c r="F75" s="20">
        <v>10000</v>
      </c>
      <c r="G75" s="20"/>
      <c r="H75" s="20">
        <v>0</v>
      </c>
      <c r="I75" s="17">
        <v>0</v>
      </c>
      <c r="J75" s="17">
        <f t="shared" ref="J75:J76" si="27">H75/F75*100</f>
        <v>0</v>
      </c>
      <c r="K75" s="10" t="s">
        <v>158</v>
      </c>
    </row>
    <row r="76" spans="1:11" x14ac:dyDescent="0.25">
      <c r="A76" s="54" t="s">
        <v>56</v>
      </c>
      <c r="B76" s="55"/>
      <c r="C76" s="55"/>
      <c r="D76" s="56"/>
      <c r="E76" s="30">
        <f>SUM(E10+E18+E23+E26+E39+E41+E43+E45+E48+E50+E54+E56+E60+E65+E69+E71)</f>
        <v>1465028.82</v>
      </c>
      <c r="F76" s="30">
        <f>SUM(F10+F18+F23+F26+F39+F41+F43+F45+F48+F50+F54+F56+F60+F65+F69+F71)</f>
        <v>2712000</v>
      </c>
      <c r="G76" s="30">
        <f>SUM(G10+G18+G23+G26+G39+G41+G43+G45+G48+G50+G54+G56+G60+G65+G69+G71)</f>
        <v>0</v>
      </c>
      <c r="H76" s="30">
        <f>SUM(H10+H18+H23+H26+H39+H41+H43+H45+H48+H50+H54+H56+H60+H65+H69+H71)</f>
        <v>1544993.92</v>
      </c>
      <c r="I76" s="17">
        <f t="shared" ref="I76" si="28">H76/E76*100</f>
        <v>105.45826122383039</v>
      </c>
      <c r="J76" s="17">
        <f t="shared" si="27"/>
        <v>56.968802359881998</v>
      </c>
      <c r="K76" s="8" t="s">
        <v>61</v>
      </c>
    </row>
    <row r="77" spans="1:11" x14ac:dyDescent="0.25">
      <c r="A77" s="34"/>
      <c r="B77" s="34"/>
      <c r="C77" s="34"/>
      <c r="D77" s="34"/>
      <c r="E77" s="35"/>
      <c r="F77" s="35"/>
      <c r="G77" s="35"/>
      <c r="H77" s="35"/>
      <c r="I77" s="36"/>
      <c r="J77" s="36"/>
      <c r="K77" s="34"/>
    </row>
    <row r="78" spans="1:11" x14ac:dyDescent="0.25">
      <c r="A78" s="34"/>
      <c r="B78" s="34"/>
      <c r="C78" s="34"/>
      <c r="D78" s="34"/>
      <c r="E78" s="35"/>
      <c r="F78" s="37" t="s">
        <v>192</v>
      </c>
      <c r="G78" s="35"/>
      <c r="H78" s="35"/>
      <c r="I78" s="36"/>
      <c r="J78" s="36"/>
      <c r="K78" s="34"/>
    </row>
    <row r="79" spans="1:11" x14ac:dyDescent="0.25">
      <c r="A79" s="7" t="s">
        <v>187</v>
      </c>
      <c r="B79" s="29"/>
      <c r="C79" s="29"/>
      <c r="D79" s="29"/>
      <c r="E79" s="29"/>
      <c r="F79" s="29"/>
      <c r="G79" s="29"/>
      <c r="H79" s="29"/>
      <c r="I79" s="29"/>
      <c r="J79" s="29"/>
    </row>
    <row r="80" spans="1:11" x14ac:dyDescent="0.25">
      <c r="A80" s="7" t="s">
        <v>188</v>
      </c>
      <c r="B80"/>
    </row>
    <row r="81" spans="1:11" x14ac:dyDescent="0.25">
      <c r="A81" s="7" t="s">
        <v>193</v>
      </c>
      <c r="B81"/>
    </row>
    <row r="82" spans="1:11" x14ac:dyDescent="0.25">
      <c r="A82" s="7"/>
      <c r="B82"/>
    </row>
    <row r="83" spans="1:11" x14ac:dyDescent="0.25">
      <c r="A83" s="34"/>
      <c r="B83" s="34"/>
      <c r="C83" s="34"/>
      <c r="D83" s="34"/>
      <c r="E83" s="35"/>
      <c r="F83" s="35"/>
      <c r="G83" s="35"/>
      <c r="H83" s="35"/>
      <c r="I83" s="35"/>
      <c r="J83" s="35"/>
      <c r="K83" s="34"/>
    </row>
    <row r="84" spans="1:11" x14ac:dyDescent="0.25">
      <c r="A84" s="5" t="s">
        <v>189</v>
      </c>
      <c r="B84" s="28"/>
      <c r="C84" s="29"/>
      <c r="D84" s="29"/>
      <c r="E84" s="29"/>
      <c r="F84" s="29"/>
      <c r="G84" s="29"/>
      <c r="H84" s="29"/>
      <c r="I84" s="29"/>
      <c r="J84" s="29"/>
      <c r="K84" s="29"/>
    </row>
    <row r="85" spans="1:11" x14ac:dyDescent="0.25">
      <c r="A85" s="5" t="s">
        <v>194</v>
      </c>
    </row>
    <row r="86" spans="1:11" x14ac:dyDescent="0.25">
      <c r="A86" s="5" t="s">
        <v>195</v>
      </c>
    </row>
    <row r="87" spans="1:11" x14ac:dyDescent="0.25">
      <c r="H87" s="53" t="s">
        <v>196</v>
      </c>
      <c r="I87" s="53"/>
      <c r="J87" s="53"/>
      <c r="K87" s="53"/>
    </row>
    <row r="88" spans="1:11" x14ac:dyDescent="0.25">
      <c r="H88" s="53" t="s">
        <v>197</v>
      </c>
      <c r="I88" s="53"/>
      <c r="J88" s="53"/>
      <c r="K88" s="53"/>
    </row>
    <row r="92" spans="1:11" x14ac:dyDescent="0.25">
      <c r="C92" s="29"/>
      <c r="D92" s="29"/>
      <c r="E92" s="29"/>
      <c r="F92" s="29"/>
      <c r="G92" s="29"/>
      <c r="H92" s="29"/>
      <c r="I92" s="29"/>
      <c r="J92" s="29"/>
      <c r="K92" s="29"/>
    </row>
  </sheetData>
  <mergeCells count="24">
    <mergeCell ref="A2:K5"/>
    <mergeCell ref="H87:K87"/>
    <mergeCell ref="H88:K88"/>
    <mergeCell ref="A76:D76"/>
    <mergeCell ref="B7:B8"/>
    <mergeCell ref="A7:A8"/>
    <mergeCell ref="C7:C8"/>
    <mergeCell ref="D7:D8"/>
    <mergeCell ref="K7:K8"/>
    <mergeCell ref="G7:G8"/>
    <mergeCell ref="B65:B75"/>
    <mergeCell ref="B18:B35"/>
    <mergeCell ref="A60:A75"/>
    <mergeCell ref="B60:B62"/>
    <mergeCell ref="B10:B17"/>
    <mergeCell ref="B39:B47"/>
    <mergeCell ref="A10:A47"/>
    <mergeCell ref="I7:I8"/>
    <mergeCell ref="J7:J8"/>
    <mergeCell ref="A48:A59"/>
    <mergeCell ref="B48:B59"/>
    <mergeCell ref="H7:H8"/>
    <mergeCell ref="E7:E8"/>
    <mergeCell ref="F7:F8"/>
  </mergeCells>
  <pageMargins left="1" right="1" top="1" bottom="1" header="0.5" footer="0.5"/>
  <pageSetup paperSize="9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2021-04-01T10:34:34Z</cp:lastPrinted>
  <dcterms:created xsi:type="dcterms:W3CDTF">2013-11-08T11:35:51Z</dcterms:created>
  <dcterms:modified xsi:type="dcterms:W3CDTF">2021-04-01T10:35:08Z</dcterms:modified>
</cp:coreProperties>
</file>