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20\"/>
    </mc:Choice>
  </mc:AlternateContent>
  <xr:revisionPtr revIDLastSave="0" documentId="13_ncr:1_{944A3531-F078-40B4-843C-ADD9E8CFCD10}" xr6:coauthVersionLast="45" xr6:coauthVersionMax="45" xr10:uidLastSave="{00000000-0000-0000-0000-000000000000}"/>
  <bookViews>
    <workbookView xWindow="150" yWindow="15" windowWidth="19050" windowHeight="14745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I33" i="1"/>
  <c r="J74" i="1"/>
  <c r="J12" i="1"/>
  <c r="J75" i="1" l="1"/>
  <c r="J72" i="1"/>
  <c r="J70" i="1"/>
  <c r="J68" i="1"/>
  <c r="J67" i="1"/>
  <c r="J66" i="1"/>
  <c r="J64" i="1"/>
  <c r="J63" i="1"/>
  <c r="J62" i="1"/>
  <c r="J61" i="1"/>
  <c r="J59" i="1"/>
  <c r="J58" i="1"/>
  <c r="J57" i="1"/>
  <c r="J55" i="1"/>
  <c r="J53" i="1"/>
  <c r="J52" i="1"/>
  <c r="J51" i="1"/>
  <c r="J49" i="1"/>
  <c r="J47" i="1"/>
  <c r="J46" i="1"/>
  <c r="J44" i="1"/>
  <c r="J42" i="1"/>
  <c r="J34" i="1"/>
  <c r="J33" i="1"/>
  <c r="J30" i="1"/>
  <c r="J28" i="1"/>
  <c r="J25" i="1"/>
  <c r="J24" i="1"/>
  <c r="J22" i="1"/>
  <c r="J21" i="1"/>
  <c r="J20" i="1"/>
  <c r="J19" i="1"/>
  <c r="J17" i="1"/>
  <c r="J16" i="1"/>
  <c r="J15" i="1"/>
  <c r="J14" i="1"/>
  <c r="J13" i="1"/>
  <c r="J11" i="1"/>
  <c r="I73" i="1"/>
  <c r="I67" i="1"/>
  <c r="I61" i="1"/>
  <c r="I52" i="1"/>
  <c r="I51" i="1"/>
  <c r="I49" i="1"/>
  <c r="I42" i="1"/>
  <c r="I34" i="1"/>
  <c r="I28" i="1"/>
  <c r="I25" i="1"/>
  <c r="I24" i="1"/>
  <c r="I22" i="1"/>
  <c r="I21" i="1"/>
  <c r="I20" i="1"/>
  <c r="I19" i="1"/>
  <c r="I15" i="1"/>
  <c r="I14" i="1"/>
  <c r="I13" i="1"/>
  <c r="I11" i="1"/>
  <c r="H60" i="1" l="1"/>
  <c r="F71" i="1" l="1"/>
  <c r="F69" i="1"/>
  <c r="F65" i="1"/>
  <c r="F60" i="1"/>
  <c r="J60" i="1" s="1"/>
  <c r="F56" i="1"/>
  <c r="F54" i="1"/>
  <c r="F50" i="1"/>
  <c r="F48" i="1"/>
  <c r="F45" i="1"/>
  <c r="F43" i="1"/>
  <c r="F41" i="1"/>
  <c r="F39" i="1"/>
  <c r="F23" i="1"/>
  <c r="F18" i="1"/>
  <c r="F10" i="1"/>
  <c r="F76" i="1" l="1"/>
  <c r="H71" i="1"/>
  <c r="E71" i="1"/>
  <c r="J71" i="1" l="1"/>
  <c r="I71" i="1"/>
  <c r="H26" i="1"/>
  <c r="J26" i="1" l="1"/>
  <c r="H65" i="1"/>
  <c r="E65" i="1"/>
  <c r="I65" i="1" l="1"/>
  <c r="J65" i="1"/>
  <c r="E69" i="1"/>
  <c r="E60" i="1"/>
  <c r="I60" i="1" s="1"/>
  <c r="E56" i="1"/>
  <c r="E54" i="1"/>
  <c r="E50" i="1"/>
  <c r="E48" i="1"/>
  <c r="E45" i="1"/>
  <c r="E43" i="1"/>
  <c r="E41" i="1"/>
  <c r="E39" i="1"/>
  <c r="E26" i="1"/>
  <c r="I26" i="1" s="1"/>
  <c r="E23" i="1"/>
  <c r="E18" i="1"/>
  <c r="E10" i="1"/>
  <c r="E76" i="1" l="1"/>
  <c r="H43" i="1"/>
  <c r="J43" i="1" s="1"/>
  <c r="H45" i="1"/>
  <c r="H69" i="1"/>
  <c r="J69" i="1" s="1"/>
  <c r="H56" i="1"/>
  <c r="H54" i="1"/>
  <c r="J54" i="1" s="1"/>
  <c r="H50" i="1"/>
  <c r="H48" i="1"/>
  <c r="H18" i="1"/>
  <c r="H10" i="1"/>
  <c r="H23" i="1"/>
  <c r="H41" i="1"/>
  <c r="H39" i="1"/>
  <c r="I48" i="1" l="1"/>
  <c r="J48" i="1"/>
  <c r="I41" i="1"/>
  <c r="J41" i="1"/>
  <c r="J23" i="1"/>
  <c r="I23" i="1"/>
  <c r="J50" i="1"/>
  <c r="I50" i="1"/>
  <c r="J45" i="1"/>
  <c r="I45" i="1"/>
  <c r="J10" i="1"/>
  <c r="I10" i="1"/>
  <c r="J18" i="1"/>
  <c r="I18" i="1"/>
  <c r="J56" i="1"/>
  <c r="I56" i="1"/>
  <c r="G76" i="1"/>
  <c r="H76" i="1"/>
  <c r="J76" i="1" l="1"/>
  <c r="I76" i="1"/>
</calcChain>
</file>

<file path=xl/sharedStrings.xml><?xml version="1.0" encoding="utf-8"?>
<sst xmlns="http://schemas.openxmlformats.org/spreadsheetml/2006/main" count="231" uniqueCount="199">
  <si>
    <t>Cilj</t>
  </si>
  <si>
    <t>Pokazatelj rezultata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</si>
  <si>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</si>
  <si>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</si>
  <si>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</si>
  <si>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</si>
  <si>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</si>
  <si>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</si>
  <si>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</si>
  <si>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</si>
  <si>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</si>
  <si>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</si>
  <si>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</si>
  <si>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</si>
  <si>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</si>
  <si>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</si>
  <si>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</si>
  <si>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</si>
  <si>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</si>
  <si>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</si>
  <si>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</si>
  <si>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</si>
  <si>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</si>
  <si>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</si>
  <si>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</si>
  <si>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</si>
  <si>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</si>
  <si>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</si>
  <si>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</si>
  <si>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</si>
  <si>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</si>
  <si>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</si>
  <si>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</si>
  <si>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</si>
  <si>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</si>
  <si>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</si>
  <si>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</si>
  <si>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</si>
  <si>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</si>
  <si>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</si>
  <si>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</si>
  <si>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</si>
  <si>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</si>
  <si>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</si>
  <si>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</si>
  <si>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</si>
  <si>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</si>
  <si>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</si>
  <si>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</si>
  <si>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</si>
  <si>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</si>
  <si>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</si>
  <si>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</si>
  <si>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</si>
  <si>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</si>
  <si>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</si>
  <si>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</si>
  <si>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</si>
  <si>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</si>
  <si>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</si>
  <si>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</si>
  <si>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</si>
  <si>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</si>
  <si>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</si>
  <si>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</si>
  <si>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</si>
  <si>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</si>
  <si>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</si>
  <si>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</si>
  <si>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</si>
  <si>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</si>
  <si>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</si>
  <si>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</si>
  <si>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</si>
  <si>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</si>
  <si>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</si>
  <si>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</si>
  <si>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</si>
  <si>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Računalna oprema, novi računalni programi/vijek trajanja</t>
  </si>
  <si>
    <t>Broj prometnica/   dužina prometnica u m</t>
  </si>
  <si>
    <t>Broj pripremljene dokumentacije za projekte</t>
  </si>
  <si>
    <t>Porast broja noćenja na području općine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</si>
  <si>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</si>
  <si>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</si>
  <si>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</si>
  <si>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</si>
  <si>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</si>
  <si>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</si>
  <si>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</si>
  <si>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</si>
  <si>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</si>
  <si>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</si>
  <si>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</si>
  <si>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</si>
  <si>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</si>
  <si>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</si>
  <si>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</si>
  <si>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</si>
  <si>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</si>
  <si>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</si>
  <si>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</si>
  <si>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</si>
  <si>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</si>
  <si>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</si>
  <si>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</si>
  <si>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</si>
  <si>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</si>
  <si>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</si>
  <si>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</si>
  <si>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</si>
  <si>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</si>
  <si>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</si>
  <si>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</si>
  <si>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</si>
  <si>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</si>
  <si>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</si>
  <si>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</si>
  <si>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</si>
  <si>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</si>
  <si>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</si>
  <si>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</si>
  <si>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</si>
  <si>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</si>
  <si>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</si>
  <si>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</si>
  <si>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</si>
  <si>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</si>
  <si>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</si>
  <si>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Dužina rekreativne staze</t>
  </si>
  <si>
    <t>Broj postavljenih klima uređaja i ostale opreme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</si>
  <si>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</si>
  <si>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</si>
  <si>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</si>
  <si>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</si>
  <si>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</si>
  <si>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</si>
  <si>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</si>
  <si>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</si>
  <si>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</si>
  <si>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</si>
  <si>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</si>
  <si>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</si>
  <si>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</si>
  <si>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</si>
  <si>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</si>
  <si>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</si>
  <si>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</si>
  <si>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</si>
  <si>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</si>
  <si>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</si>
  <si>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</si>
  <si>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</si>
  <si>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</si>
  <si>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</si>
  <si>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</si>
  <si>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</si>
  <si>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Kapitalni projekt "Rekonstrukcija centra općine Ribnik"</t>
  </si>
  <si>
    <t>Broj vijećnika/broj političkih stranaka, grupa birača</t>
  </si>
  <si>
    <t>broj kulturnih događaja</t>
  </si>
  <si>
    <t>broj pomoći</t>
  </si>
  <si>
    <t>broj vjerskih objekata</t>
  </si>
  <si>
    <t>Broj šumskih prometnica/   dužina šumskih prometnica u m</t>
  </si>
  <si>
    <t>Tekući projekt "PoKupi, iskoristi, očisti"</t>
  </si>
  <si>
    <t>T1005 03</t>
  </si>
  <si>
    <t>T1005 04</t>
  </si>
  <si>
    <t>Tekući projekt "Nabava spremnika za odvojeno prikupljanje komunalnog otpada"</t>
  </si>
  <si>
    <t>Obilježavanje 400. godišnjice rođenja Jurja Križanića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</si>
  <si>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</si>
  <si>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</si>
  <si>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</si>
  <si>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</si>
  <si>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INDEKS 8/5</t>
  </si>
  <si>
    <t>INDEKS 8/6</t>
  </si>
  <si>
    <t>IV.</t>
  </si>
  <si>
    <t>KLASA: 400-04/20-01/02</t>
  </si>
  <si>
    <t>Broj objekata</t>
  </si>
  <si>
    <t>K1016 11</t>
  </si>
  <si>
    <t>Kapitalni projekt "Uređenje groblja"</t>
  </si>
  <si>
    <t>K1016 12</t>
  </si>
  <si>
    <t>Kapitalni projekt "Zamjena krovišta na zgradi sa poslovnim prostorom u Ribniku, k.č. 40/11 k.o. Ribnik"</t>
  </si>
  <si>
    <t>K1016 13</t>
  </si>
  <si>
    <t>Kapitalni projekt "Uređenje izvorišta i jezera Rilac"</t>
  </si>
  <si>
    <t>T1013 04</t>
  </si>
  <si>
    <t>Tekući projekt manifestacija "Križanićevi dani"</t>
  </si>
  <si>
    <t>Izvorni plan za 2020. god.</t>
  </si>
  <si>
    <t>Izvršenje 01.01.-30.06.2019. god.</t>
  </si>
  <si>
    <t>Tekući plan za 2020. god.</t>
  </si>
  <si>
    <t>Izvršenje 01.01.-30.06.2020. god.</t>
  </si>
  <si>
    <t xml:space="preserve">IZVRŠENJE PLANA RAZVOJNIH PROGRAMA OPĆINE RIBNIK ZA RAZDOBLJE 01.01. - 30.06.2020. GODINE </t>
  </si>
  <si>
    <t>Razvoj ruralnog turizma - sufinanciranje rada Turističke zajednice područja Kupa</t>
  </si>
  <si>
    <t>Kapitalni projekt "Zamjena krovišta na zgradi DVD-a Ribnik", k.č. 38/4 k.o. Ribnik</t>
  </si>
  <si>
    <t xml:space="preserve">Polugodišnji izvještaj o izvršenju Proračuna Općine Ribnik za razdoblje od 01. siječnja do 30. lipnja 2020. godine, Obrazloženje ostvarenja </t>
  </si>
  <si>
    <t>prihoda i primitaka, rashoda i izdataka Općine Ribnik za razdoblje od 01. siječnja do 30. lipnja 2020. godine te Izvršenje Plana razvojnih</t>
  </si>
  <si>
    <t>URBROJ: 2133/21-01-20-9</t>
  </si>
  <si>
    <t>U Ribniku, 21. srpnja 2020. godine</t>
  </si>
  <si>
    <t>PREDSJEDNIK OPĆINSKOG VIJEĆA:</t>
  </si>
  <si>
    <t>Nikola Dolinar</t>
  </si>
  <si>
    <t xml:space="preserve">programa Općine Ribnik za razdoblje 01.01.-30.06.2020. godine, koji su sastavni dio Polugodišnjeg izvještaja, stupaju na snagu </t>
  </si>
  <si>
    <t>osmoga dana od dana objave u "Glasniku Karlovačke županije".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</si>
</sst>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11" fillId="0" borderId="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" fontId="13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3"/>
  <sheetViews>
    <sheetView tabSelected="1" view="pageLayout" topLeftCell="A76" zoomScaleNormal="100" workbookViewId="0">
      <selection activeCell="E86" sqref="E86"/>
    </sheetView>
  </sheetViews>
  <sheetFormatPr defaultRowHeight="15" x14ac:dyDescent="0.25"/>
  <cols>
    <col min="1" max="1" width="4.85546875" style="5" customWidth="1"/>
    <col min="2" max="2" width="7.7109375" style="7" customWidth="1"/>
    <col min="3" max="3" width="7.42578125" customWidth="1"/>
    <col min="4" max="4" width="12.7109375" customWidth="1"/>
    <col min="5" max="6" width="11.42578125" customWidth="1"/>
    <col min="7" max="7" width="11.85546875" customWidth="1"/>
    <col min="8" max="10" width="11.5703125" customWidth="1"/>
    <col min="11" max="11" width="13.7109375" customWidth="1"/>
  </cols>
  <sheetData>
    <row r="2" spans="1:11" x14ac:dyDescent="0.25">
      <c r="A2" s="50" t="s">
        <v>188</v>
      </c>
      <c r="B2" s="50"/>
      <c r="C2" s="51"/>
      <c r="D2" s="51"/>
      <c r="E2" s="51"/>
      <c r="F2" s="52"/>
      <c r="G2" s="52"/>
      <c r="H2" s="52"/>
      <c r="I2" s="52"/>
      <c r="J2" s="52"/>
      <c r="K2" s="52"/>
    </row>
    <row r="3" spans="1:1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7" spans="1:11" s="1" customFormat="1" ht="27" customHeight="1" x14ac:dyDescent="0.2">
      <c r="A7" s="59" t="s">
        <v>0</v>
      </c>
      <c r="B7" s="57" t="s">
        <v>57</v>
      </c>
      <c r="C7" s="43" t="s">
        <v>55</v>
      </c>
      <c r="D7" s="61" t="s">
        <v>2</v>
      </c>
      <c r="E7" s="43" t="s">
        <v>185</v>
      </c>
      <c r="F7" s="43" t="s">
        <v>184</v>
      </c>
      <c r="G7" s="43" t="s">
        <v>186</v>
      </c>
      <c r="H7" s="43" t="s">
        <v>187</v>
      </c>
      <c r="I7" s="43" t="s">
        <v>171</v>
      </c>
      <c r="J7" s="43" t="s">
        <v>172</v>
      </c>
      <c r="K7" s="43" t="s">
        <v>1</v>
      </c>
    </row>
    <row r="8" spans="1:11" s="1" customFormat="1" ht="28.5" customHeight="1" x14ac:dyDescent="0.2">
      <c r="A8" s="60"/>
      <c r="B8" s="58"/>
      <c r="C8" s="44"/>
      <c r="D8" s="44"/>
      <c r="E8" s="49"/>
      <c r="F8" s="49"/>
      <c r="G8" s="44"/>
      <c r="H8" s="44"/>
      <c r="I8" s="44"/>
      <c r="J8" s="44"/>
      <c r="K8" s="44"/>
    </row>
    <row r="9" spans="1:11" s="1" customFormat="1" ht="12.75" x14ac:dyDescent="0.2">
      <c r="A9" s="4">
        <v>1</v>
      </c>
      <c r="B9" s="6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</row>
    <row r="10" spans="1:11" s="1" customFormat="1" ht="44.25" customHeight="1" x14ac:dyDescent="0.2">
      <c r="A10" s="39" t="s">
        <v>145</v>
      </c>
      <c r="B10" s="62" t="s">
        <v>58</v>
      </c>
      <c r="C10" s="11" t="s">
        <v>6</v>
      </c>
      <c r="D10" s="12" t="s">
        <v>84</v>
      </c>
      <c r="E10" s="13">
        <f t="shared" ref="E10:F10" si="0">SUM(E11:E17)</f>
        <v>287843.03000000003</v>
      </c>
      <c r="F10" s="13">
        <f t="shared" si="0"/>
        <v>899500</v>
      </c>
      <c r="G10" s="13"/>
      <c r="H10" s="13">
        <f t="shared" ref="H10" si="1">SUM(H11:H17)</f>
        <v>211888.72</v>
      </c>
      <c r="I10" s="17">
        <f>H10/E10*100</f>
        <v>73.612593641749797</v>
      </c>
      <c r="J10" s="17">
        <f>H10/F10*100</f>
        <v>23.556277932184546</v>
      </c>
      <c r="K10" s="14" t="s">
        <v>61</v>
      </c>
    </row>
    <row r="11" spans="1:11" s="1" customFormat="1" ht="58.5" customHeight="1" x14ac:dyDescent="0.2">
      <c r="A11" s="40"/>
      <c r="B11" s="63"/>
      <c r="C11" s="15" t="s">
        <v>4</v>
      </c>
      <c r="D11" s="16" t="s">
        <v>13</v>
      </c>
      <c r="E11" s="17">
        <v>179929.67</v>
      </c>
      <c r="F11" s="17">
        <v>578000</v>
      </c>
      <c r="G11" s="17"/>
      <c r="H11" s="17">
        <v>149340.6</v>
      </c>
      <c r="I11" s="17">
        <f t="shared" ref="I11:I76" si="2">H11/E11*100</f>
        <v>82.999429721624011</v>
      </c>
      <c r="J11" s="17">
        <f t="shared" ref="J11:J76" si="3">H11/F11*100</f>
        <v>25.83747404844291</v>
      </c>
      <c r="K11" s="10" t="s">
        <v>64</v>
      </c>
    </row>
    <row r="12" spans="1:11" s="1" customFormat="1" ht="67.5" customHeight="1" x14ac:dyDescent="0.2">
      <c r="A12" s="40"/>
      <c r="B12" s="63"/>
      <c r="C12" s="19" t="s">
        <v>85</v>
      </c>
      <c r="D12" s="10" t="s">
        <v>125</v>
      </c>
      <c r="E12" s="20">
        <v>0</v>
      </c>
      <c r="F12" s="20">
        <v>37000</v>
      </c>
      <c r="G12" s="21"/>
      <c r="H12" s="20">
        <v>0</v>
      </c>
      <c r="I12" s="17">
        <v>0</v>
      </c>
      <c r="J12" s="17">
        <f t="shared" si="3"/>
        <v>0</v>
      </c>
      <c r="K12" s="10" t="s">
        <v>82</v>
      </c>
    </row>
    <row r="13" spans="1:11" s="1" customFormat="1" ht="84.75" customHeight="1" x14ac:dyDescent="0.2">
      <c r="A13" s="40"/>
      <c r="B13" s="63"/>
      <c r="C13" s="19" t="s">
        <v>86</v>
      </c>
      <c r="D13" s="10" t="s">
        <v>11</v>
      </c>
      <c r="E13" s="20">
        <v>67989.119999999995</v>
      </c>
      <c r="F13" s="20">
        <v>175000</v>
      </c>
      <c r="G13" s="21"/>
      <c r="H13" s="20">
        <v>55348.12</v>
      </c>
      <c r="I13" s="17">
        <f t="shared" si="2"/>
        <v>81.407319288733277</v>
      </c>
      <c r="J13" s="17">
        <f t="shared" si="3"/>
        <v>31.627497142857141</v>
      </c>
      <c r="K13" s="10" t="s">
        <v>63</v>
      </c>
    </row>
    <row r="14" spans="1:11" s="1" customFormat="1" ht="78.75" customHeight="1" x14ac:dyDescent="0.2">
      <c r="A14" s="40"/>
      <c r="B14" s="63"/>
      <c r="C14" s="19" t="s">
        <v>87</v>
      </c>
      <c r="D14" s="10" t="s">
        <v>3</v>
      </c>
      <c r="E14" s="20">
        <v>5109.96</v>
      </c>
      <c r="F14" s="20">
        <v>15000</v>
      </c>
      <c r="G14" s="21"/>
      <c r="H14" s="20">
        <v>0</v>
      </c>
      <c r="I14" s="17">
        <f t="shared" si="2"/>
        <v>0</v>
      </c>
      <c r="J14" s="17">
        <f t="shared" si="3"/>
        <v>0</v>
      </c>
      <c r="K14" s="10" t="s">
        <v>63</v>
      </c>
    </row>
    <row r="15" spans="1:11" s="1" customFormat="1" ht="69.75" customHeight="1" x14ac:dyDescent="0.2">
      <c r="A15" s="40"/>
      <c r="B15" s="63"/>
      <c r="C15" s="19" t="s">
        <v>88</v>
      </c>
      <c r="D15" s="10" t="s">
        <v>5</v>
      </c>
      <c r="E15" s="20">
        <v>1800</v>
      </c>
      <c r="F15" s="20">
        <v>11000</v>
      </c>
      <c r="G15" s="21"/>
      <c r="H15" s="20">
        <v>7200</v>
      </c>
      <c r="I15" s="17">
        <f t="shared" si="2"/>
        <v>400</v>
      </c>
      <c r="J15" s="17">
        <f t="shared" si="3"/>
        <v>65.454545454545453</v>
      </c>
      <c r="K15" s="10" t="s">
        <v>157</v>
      </c>
    </row>
    <row r="16" spans="1:11" s="1" customFormat="1" ht="54" customHeight="1" x14ac:dyDescent="0.2">
      <c r="A16" s="40"/>
      <c r="B16" s="63"/>
      <c r="C16" s="19" t="s">
        <v>89</v>
      </c>
      <c r="D16" s="10" t="s">
        <v>8</v>
      </c>
      <c r="E16" s="20">
        <v>0</v>
      </c>
      <c r="F16" s="20">
        <v>13500</v>
      </c>
      <c r="G16" s="21"/>
      <c r="H16" s="20">
        <v>0</v>
      </c>
      <c r="I16" s="17">
        <v>0</v>
      </c>
      <c r="J16" s="17">
        <f t="shared" si="3"/>
        <v>0</v>
      </c>
      <c r="K16" s="16" t="s">
        <v>62</v>
      </c>
    </row>
    <row r="17" spans="1:12" s="1" customFormat="1" ht="45" customHeight="1" x14ac:dyDescent="0.2">
      <c r="A17" s="40"/>
      <c r="B17" s="64"/>
      <c r="C17" s="19" t="s">
        <v>90</v>
      </c>
      <c r="D17" s="10" t="s">
        <v>91</v>
      </c>
      <c r="E17" s="20">
        <v>33014.28</v>
      </c>
      <c r="F17" s="20">
        <v>70000</v>
      </c>
      <c r="G17" s="21"/>
      <c r="H17" s="20">
        <v>0</v>
      </c>
      <c r="I17" s="17">
        <v>0</v>
      </c>
      <c r="J17" s="17">
        <f t="shared" si="3"/>
        <v>0</v>
      </c>
      <c r="K17" s="16" t="s">
        <v>62</v>
      </c>
    </row>
    <row r="18" spans="1:12" s="1" customFormat="1" ht="40.5" customHeight="1" x14ac:dyDescent="0.2">
      <c r="A18" s="40"/>
      <c r="B18" s="62" t="s">
        <v>137</v>
      </c>
      <c r="C18" s="11" t="s">
        <v>7</v>
      </c>
      <c r="D18" s="12" t="s">
        <v>92</v>
      </c>
      <c r="E18" s="13">
        <f t="shared" ref="E18:F18" si="4">SUM(E19:E22)</f>
        <v>60951.930000000008</v>
      </c>
      <c r="F18" s="13">
        <f t="shared" si="4"/>
        <v>235000</v>
      </c>
      <c r="G18" s="13"/>
      <c r="H18" s="13">
        <f t="shared" ref="H18" si="5">SUM(H19:H22)</f>
        <v>87910.29</v>
      </c>
      <c r="I18" s="17">
        <f t="shared" si="2"/>
        <v>144.22888659965318</v>
      </c>
      <c r="J18" s="17">
        <f t="shared" si="3"/>
        <v>37.408634042553189</v>
      </c>
      <c r="K18" s="14" t="s">
        <v>61</v>
      </c>
      <c r="L18" s="2"/>
    </row>
    <row r="19" spans="1:12" s="1" customFormat="1" ht="65.25" customHeight="1" x14ac:dyDescent="0.2">
      <c r="A19" s="40"/>
      <c r="B19" s="63"/>
      <c r="C19" s="23" t="s">
        <v>93</v>
      </c>
      <c r="D19" s="18" t="s">
        <v>15</v>
      </c>
      <c r="E19" s="20">
        <v>12355.16</v>
      </c>
      <c r="F19" s="20">
        <v>70000</v>
      </c>
      <c r="G19" s="20"/>
      <c r="H19" s="20">
        <v>13852.57</v>
      </c>
      <c r="I19" s="17">
        <f t="shared" si="2"/>
        <v>112.11971354478614</v>
      </c>
      <c r="J19" s="17">
        <f t="shared" si="3"/>
        <v>19.789385714285714</v>
      </c>
      <c r="K19" s="9" t="s">
        <v>65</v>
      </c>
    </row>
    <row r="20" spans="1:12" s="1" customFormat="1" ht="45" x14ac:dyDescent="0.2">
      <c r="A20" s="40"/>
      <c r="B20" s="63"/>
      <c r="C20" s="24" t="s">
        <v>94</v>
      </c>
      <c r="D20" s="10" t="s">
        <v>95</v>
      </c>
      <c r="E20" s="20">
        <v>14383.24</v>
      </c>
      <c r="F20" s="20">
        <v>35000</v>
      </c>
      <c r="G20" s="20"/>
      <c r="H20" s="20">
        <v>21931.38</v>
      </c>
      <c r="I20" s="17">
        <f t="shared" si="2"/>
        <v>152.47871828600509</v>
      </c>
      <c r="J20" s="17">
        <f t="shared" si="3"/>
        <v>62.661085714285711</v>
      </c>
      <c r="K20" s="10" t="s">
        <v>67</v>
      </c>
    </row>
    <row r="21" spans="1:12" s="1" customFormat="1" ht="66.75" customHeight="1" x14ac:dyDescent="0.2">
      <c r="A21" s="40"/>
      <c r="B21" s="63"/>
      <c r="C21" s="24" t="s">
        <v>96</v>
      </c>
      <c r="D21" s="10" t="s">
        <v>17</v>
      </c>
      <c r="E21" s="20">
        <v>1483.49</v>
      </c>
      <c r="F21" s="20">
        <v>30000</v>
      </c>
      <c r="G21" s="20"/>
      <c r="H21" s="20">
        <v>8905.09</v>
      </c>
      <c r="I21" s="17">
        <f t="shared" si="2"/>
        <v>600.27974573472011</v>
      </c>
      <c r="J21" s="17">
        <f t="shared" si="3"/>
        <v>29.683633333333333</v>
      </c>
      <c r="K21" s="9" t="s">
        <v>68</v>
      </c>
    </row>
    <row r="22" spans="1:12" s="1" customFormat="1" ht="78" customHeight="1" x14ac:dyDescent="0.2">
      <c r="A22" s="40"/>
      <c r="B22" s="63"/>
      <c r="C22" s="24" t="s">
        <v>97</v>
      </c>
      <c r="D22" s="10" t="s">
        <v>16</v>
      </c>
      <c r="E22" s="20">
        <v>32730.04</v>
      </c>
      <c r="F22" s="20">
        <v>100000</v>
      </c>
      <c r="G22" s="20"/>
      <c r="H22" s="20">
        <v>43221.25</v>
      </c>
      <c r="I22" s="17">
        <f t="shared" si="2"/>
        <v>132.05376467612015</v>
      </c>
      <c r="J22" s="17">
        <f t="shared" si="3"/>
        <v>43.221249999999998</v>
      </c>
      <c r="K22" s="9" t="s">
        <v>83</v>
      </c>
    </row>
    <row r="23" spans="1:12" s="1" customFormat="1" ht="56.25" customHeight="1" x14ac:dyDescent="0.2">
      <c r="A23" s="40"/>
      <c r="B23" s="65"/>
      <c r="C23" s="11" t="s">
        <v>33</v>
      </c>
      <c r="D23" s="12" t="s">
        <v>99</v>
      </c>
      <c r="E23" s="13">
        <f t="shared" ref="E23:F23" si="6">SUM(E24:E25)</f>
        <v>49481.35</v>
      </c>
      <c r="F23" s="13">
        <f t="shared" si="6"/>
        <v>240000</v>
      </c>
      <c r="G23" s="13"/>
      <c r="H23" s="13">
        <f t="shared" ref="H23" si="7">SUM(H24:H25)</f>
        <v>42038.879999999997</v>
      </c>
      <c r="I23" s="17">
        <f t="shared" si="2"/>
        <v>84.959040123197923</v>
      </c>
      <c r="J23" s="17">
        <f t="shared" si="3"/>
        <v>17.516199999999998</v>
      </c>
      <c r="K23" s="14" t="s">
        <v>61</v>
      </c>
    </row>
    <row r="24" spans="1:12" s="1" customFormat="1" ht="41.25" customHeight="1" x14ac:dyDescent="0.2">
      <c r="A24" s="40"/>
      <c r="B24" s="65"/>
      <c r="C24" s="24" t="s">
        <v>35</v>
      </c>
      <c r="D24" s="10" t="s">
        <v>44</v>
      </c>
      <c r="E24" s="20">
        <v>42495</v>
      </c>
      <c r="F24" s="20">
        <v>170000</v>
      </c>
      <c r="G24" s="20"/>
      <c r="H24" s="20">
        <v>21216.6</v>
      </c>
      <c r="I24" s="17">
        <f t="shared" si="2"/>
        <v>49.927285563007409</v>
      </c>
      <c r="J24" s="17">
        <f t="shared" si="3"/>
        <v>12.48035294117647</v>
      </c>
      <c r="K24" s="10" t="s">
        <v>74</v>
      </c>
    </row>
    <row r="25" spans="1:12" s="1" customFormat="1" ht="63.75" customHeight="1" x14ac:dyDescent="0.2">
      <c r="A25" s="40"/>
      <c r="B25" s="65"/>
      <c r="C25" s="24" t="s">
        <v>37</v>
      </c>
      <c r="D25" s="10" t="s">
        <v>134</v>
      </c>
      <c r="E25" s="20">
        <v>6986.35</v>
      </c>
      <c r="F25" s="20">
        <v>70000</v>
      </c>
      <c r="G25" s="20"/>
      <c r="H25" s="20">
        <v>20822.28</v>
      </c>
      <c r="I25" s="17">
        <f t="shared" si="2"/>
        <v>298.04232539165656</v>
      </c>
      <c r="J25" s="17">
        <f t="shared" si="3"/>
        <v>29.746114285714281</v>
      </c>
      <c r="K25" s="10" t="s">
        <v>75</v>
      </c>
    </row>
    <row r="26" spans="1:12" s="1" customFormat="1" ht="33" customHeight="1" x14ac:dyDescent="0.2">
      <c r="A26" s="40"/>
      <c r="B26" s="65"/>
      <c r="C26" s="11" t="s">
        <v>117</v>
      </c>
      <c r="D26" s="12" t="s">
        <v>118</v>
      </c>
      <c r="E26" s="13">
        <f>SUM(E27:E35)</f>
        <v>29636.75</v>
      </c>
      <c r="F26" s="13">
        <f>SUM(F27:F38)</f>
        <v>907100</v>
      </c>
      <c r="G26" s="13"/>
      <c r="H26" s="13">
        <f t="shared" ref="H26" si="8">SUM(H27:H38)</f>
        <v>23125</v>
      </c>
      <c r="I26" s="17">
        <f t="shared" si="2"/>
        <v>78.028123866483341</v>
      </c>
      <c r="J26" s="17">
        <f t="shared" si="3"/>
        <v>2.5493330393561902</v>
      </c>
      <c r="K26" s="14" t="s">
        <v>61</v>
      </c>
    </row>
    <row r="27" spans="1:12" s="1" customFormat="1" ht="60" customHeight="1" x14ac:dyDescent="0.2">
      <c r="A27" s="40"/>
      <c r="B27" s="65"/>
      <c r="C27" s="24" t="s">
        <v>119</v>
      </c>
      <c r="D27" s="10" t="s">
        <v>131</v>
      </c>
      <c r="E27" s="20">
        <v>0</v>
      </c>
      <c r="F27" s="20">
        <v>0</v>
      </c>
      <c r="G27" s="20"/>
      <c r="H27" s="20">
        <v>0</v>
      </c>
      <c r="I27" s="17">
        <v>0</v>
      </c>
      <c r="J27" s="17">
        <v>0</v>
      </c>
      <c r="K27" s="10" t="s">
        <v>128</v>
      </c>
    </row>
    <row r="28" spans="1:12" s="1" customFormat="1" ht="55.5" customHeight="1" x14ac:dyDescent="0.2">
      <c r="A28" s="40"/>
      <c r="B28" s="65"/>
      <c r="C28" s="24" t="s">
        <v>120</v>
      </c>
      <c r="D28" s="10" t="s">
        <v>132</v>
      </c>
      <c r="E28" s="20">
        <v>1250</v>
      </c>
      <c r="F28" s="20">
        <v>270000</v>
      </c>
      <c r="G28" s="20"/>
      <c r="H28" s="20">
        <v>0</v>
      </c>
      <c r="I28" s="17">
        <f t="shared" si="2"/>
        <v>0</v>
      </c>
      <c r="J28" s="17">
        <f t="shared" si="3"/>
        <v>0</v>
      </c>
      <c r="K28" s="10" t="s">
        <v>79</v>
      </c>
    </row>
    <row r="29" spans="1:12" s="1" customFormat="1" ht="105.75" customHeight="1" x14ac:dyDescent="0.2">
      <c r="A29" s="40"/>
      <c r="B29" s="65"/>
      <c r="C29" s="24" t="s">
        <v>121</v>
      </c>
      <c r="D29" s="10" t="s">
        <v>152</v>
      </c>
      <c r="E29" s="20">
        <v>0</v>
      </c>
      <c r="F29" s="20">
        <v>0</v>
      </c>
      <c r="G29" s="20"/>
      <c r="H29" s="20">
        <v>0</v>
      </c>
      <c r="I29" s="17">
        <v>0</v>
      </c>
      <c r="J29" s="17">
        <v>0</v>
      </c>
      <c r="K29" s="10" t="s">
        <v>66</v>
      </c>
    </row>
    <row r="30" spans="1:12" s="1" customFormat="1" ht="33.75" x14ac:dyDescent="0.2">
      <c r="A30" s="40"/>
      <c r="B30" s="65"/>
      <c r="C30" s="24" t="s">
        <v>122</v>
      </c>
      <c r="D30" s="10" t="s">
        <v>133</v>
      </c>
      <c r="E30" s="20">
        <v>0</v>
      </c>
      <c r="F30" s="20">
        <v>30000</v>
      </c>
      <c r="G30" s="20"/>
      <c r="H30" s="20">
        <v>0</v>
      </c>
      <c r="I30" s="17">
        <v>0</v>
      </c>
      <c r="J30" s="17">
        <f t="shared" si="3"/>
        <v>0</v>
      </c>
      <c r="K30" s="10" t="s">
        <v>129</v>
      </c>
    </row>
    <row r="31" spans="1:12" s="1" customFormat="1" ht="162" customHeight="1" x14ac:dyDescent="0.2">
      <c r="A31" s="40"/>
      <c r="B31" s="65"/>
      <c r="C31" s="24" t="s">
        <v>123</v>
      </c>
      <c r="D31" s="10" t="s">
        <v>169</v>
      </c>
      <c r="E31" s="20">
        <v>1875</v>
      </c>
      <c r="F31" s="20">
        <v>0</v>
      </c>
      <c r="G31" s="20"/>
      <c r="H31" s="20">
        <v>0</v>
      </c>
      <c r="I31" s="17">
        <v>0</v>
      </c>
      <c r="J31" s="17">
        <v>0</v>
      </c>
      <c r="K31" s="16" t="s">
        <v>140</v>
      </c>
    </row>
    <row r="32" spans="1:12" s="1" customFormat="1" ht="66" customHeight="1" x14ac:dyDescent="0.2">
      <c r="A32" s="40"/>
      <c r="B32" s="65"/>
      <c r="C32" s="24" t="s">
        <v>124</v>
      </c>
      <c r="D32" s="10" t="s">
        <v>141</v>
      </c>
      <c r="E32" s="20">
        <v>0</v>
      </c>
      <c r="F32" s="20">
        <v>0</v>
      </c>
      <c r="G32" s="20"/>
      <c r="H32" s="20">
        <v>0</v>
      </c>
      <c r="I32" s="17">
        <v>0</v>
      </c>
      <c r="J32" s="17">
        <v>0</v>
      </c>
      <c r="K32" s="16" t="s">
        <v>139</v>
      </c>
    </row>
    <row r="33" spans="1:11" s="1" customFormat="1" ht="66" customHeight="1" x14ac:dyDescent="0.2">
      <c r="A33" s="40"/>
      <c r="B33" s="65"/>
      <c r="C33" s="24" t="s">
        <v>153</v>
      </c>
      <c r="D33" s="10" t="s">
        <v>154</v>
      </c>
      <c r="E33" s="20">
        <v>1891.25</v>
      </c>
      <c r="F33" s="20">
        <v>27100</v>
      </c>
      <c r="G33" s="20"/>
      <c r="H33" s="20">
        <v>6250</v>
      </c>
      <c r="I33" s="17">
        <f t="shared" si="2"/>
        <v>330.46926635822865</v>
      </c>
      <c r="J33" s="17">
        <f t="shared" si="3"/>
        <v>23.062730627306273</v>
      </c>
      <c r="K33" s="10" t="s">
        <v>161</v>
      </c>
    </row>
    <row r="34" spans="1:11" s="1" customFormat="1" ht="66" customHeight="1" x14ac:dyDescent="0.2">
      <c r="A34" s="40"/>
      <c r="B34" s="65"/>
      <c r="C34" s="24" t="s">
        <v>155</v>
      </c>
      <c r="D34" s="10" t="s">
        <v>54</v>
      </c>
      <c r="E34" s="20">
        <v>24620.5</v>
      </c>
      <c r="F34" s="20">
        <v>30000</v>
      </c>
      <c r="G34" s="20"/>
      <c r="H34" s="20">
        <v>16875</v>
      </c>
      <c r="I34" s="17">
        <f t="shared" si="2"/>
        <v>68.540443938993917</v>
      </c>
      <c r="J34" s="17">
        <f t="shared" si="3"/>
        <v>56.25</v>
      </c>
      <c r="K34" s="10" t="s">
        <v>78</v>
      </c>
    </row>
    <row r="35" spans="1:11" s="1" customFormat="1" ht="66" customHeight="1" x14ac:dyDescent="0.2">
      <c r="A35" s="40"/>
      <c r="B35" s="65"/>
      <c r="C35" s="24" t="s">
        <v>170</v>
      </c>
      <c r="D35" s="10" t="s">
        <v>190</v>
      </c>
      <c r="E35" s="20">
        <v>0</v>
      </c>
      <c r="F35" s="20">
        <v>400000</v>
      </c>
      <c r="G35" s="20"/>
      <c r="H35" s="20">
        <v>0</v>
      </c>
      <c r="I35" s="17">
        <v>0</v>
      </c>
      <c r="J35" s="17">
        <v>0</v>
      </c>
      <c r="K35" s="31" t="s">
        <v>175</v>
      </c>
    </row>
    <row r="36" spans="1:11" s="1" customFormat="1" ht="66" customHeight="1" x14ac:dyDescent="0.2">
      <c r="A36" s="40"/>
      <c r="B36" s="38"/>
      <c r="C36" s="24" t="s">
        <v>176</v>
      </c>
      <c r="D36" s="10" t="s">
        <v>177</v>
      </c>
      <c r="E36" s="20">
        <v>0</v>
      </c>
      <c r="F36" s="20">
        <v>40000</v>
      </c>
      <c r="G36" s="20"/>
      <c r="H36" s="20">
        <v>0</v>
      </c>
      <c r="I36" s="17">
        <v>0</v>
      </c>
      <c r="J36" s="17">
        <v>0</v>
      </c>
      <c r="K36" s="31" t="s">
        <v>175</v>
      </c>
    </row>
    <row r="37" spans="1:11" s="1" customFormat="1" ht="66" customHeight="1" x14ac:dyDescent="0.2">
      <c r="A37" s="40"/>
      <c r="B37" s="38"/>
      <c r="C37" s="24" t="s">
        <v>178</v>
      </c>
      <c r="D37" s="10" t="s">
        <v>179</v>
      </c>
      <c r="E37" s="20">
        <v>0</v>
      </c>
      <c r="F37" s="20">
        <v>100000</v>
      </c>
      <c r="G37" s="20"/>
      <c r="H37" s="20">
        <v>0</v>
      </c>
      <c r="I37" s="17">
        <v>0</v>
      </c>
      <c r="J37" s="17">
        <v>0</v>
      </c>
      <c r="K37" s="31" t="s">
        <v>175</v>
      </c>
    </row>
    <row r="38" spans="1:11" s="1" customFormat="1" ht="85.5" customHeight="1" x14ac:dyDescent="0.2">
      <c r="A38" s="40"/>
      <c r="B38" s="33"/>
      <c r="C38" s="24" t="s">
        <v>180</v>
      </c>
      <c r="D38" s="10" t="s">
        <v>181</v>
      </c>
      <c r="E38" s="20">
        <v>0</v>
      </c>
      <c r="F38" s="20">
        <v>10000</v>
      </c>
      <c r="G38" s="20"/>
      <c r="H38" s="20">
        <v>0</v>
      </c>
      <c r="I38" s="17">
        <v>0</v>
      </c>
      <c r="J38" s="17">
        <v>0</v>
      </c>
      <c r="K38" s="31" t="s">
        <v>175</v>
      </c>
    </row>
    <row r="39" spans="1:11" s="2" customFormat="1" ht="22.5" x14ac:dyDescent="0.2">
      <c r="A39" s="41"/>
      <c r="B39" s="62" t="s">
        <v>59</v>
      </c>
      <c r="C39" s="25" t="s">
        <v>9</v>
      </c>
      <c r="D39" s="22" t="s">
        <v>21</v>
      </c>
      <c r="E39" s="26">
        <f t="shared" ref="E39:F39" si="9">SUM(E40)</f>
        <v>0</v>
      </c>
      <c r="F39" s="26">
        <f t="shared" si="9"/>
        <v>30000</v>
      </c>
      <c r="G39" s="26"/>
      <c r="H39" s="26">
        <f t="shared" ref="H39" si="10">SUM(H40)</f>
        <v>0</v>
      </c>
      <c r="I39" s="17">
        <v>0</v>
      </c>
      <c r="J39" s="17">
        <v>0</v>
      </c>
      <c r="K39" s="27" t="s">
        <v>61</v>
      </c>
    </row>
    <row r="40" spans="1:11" s="1" customFormat="1" ht="89.25" customHeight="1" x14ac:dyDescent="0.2">
      <c r="A40" s="41"/>
      <c r="B40" s="63"/>
      <c r="C40" s="24" t="s">
        <v>10</v>
      </c>
      <c r="D40" s="10" t="s">
        <v>126</v>
      </c>
      <c r="E40" s="20">
        <v>0</v>
      </c>
      <c r="F40" s="20">
        <v>30000</v>
      </c>
      <c r="G40" s="20"/>
      <c r="H40" s="20">
        <v>0</v>
      </c>
      <c r="I40" s="17">
        <v>0</v>
      </c>
      <c r="J40" s="17">
        <v>0</v>
      </c>
      <c r="K40" s="10" t="s">
        <v>69</v>
      </c>
    </row>
    <row r="41" spans="1:11" s="2" customFormat="1" ht="28.5" customHeight="1" x14ac:dyDescent="0.2">
      <c r="A41" s="41"/>
      <c r="B41" s="63"/>
      <c r="C41" s="25" t="s">
        <v>12</v>
      </c>
      <c r="D41" s="22" t="s">
        <v>24</v>
      </c>
      <c r="E41" s="26">
        <f t="shared" ref="E41:H41" si="11">SUM(E42:E42)</f>
        <v>600</v>
      </c>
      <c r="F41" s="26">
        <f t="shared" si="11"/>
        <v>1400</v>
      </c>
      <c r="G41" s="26"/>
      <c r="H41" s="26">
        <f t="shared" si="11"/>
        <v>600</v>
      </c>
      <c r="I41" s="17">
        <f t="shared" si="2"/>
        <v>100</v>
      </c>
      <c r="J41" s="17">
        <f t="shared" si="3"/>
        <v>42.857142857142854</v>
      </c>
      <c r="K41" s="27" t="s">
        <v>61</v>
      </c>
    </row>
    <row r="42" spans="1:11" s="1" customFormat="1" ht="45" customHeight="1" x14ac:dyDescent="0.2">
      <c r="A42" s="41"/>
      <c r="B42" s="63"/>
      <c r="C42" s="24" t="s">
        <v>98</v>
      </c>
      <c r="D42" s="10" t="s">
        <v>26</v>
      </c>
      <c r="E42" s="20">
        <v>600</v>
      </c>
      <c r="F42" s="20">
        <v>1400</v>
      </c>
      <c r="G42" s="20"/>
      <c r="H42" s="20">
        <v>600</v>
      </c>
      <c r="I42" s="17">
        <f t="shared" si="2"/>
        <v>100</v>
      </c>
      <c r="J42" s="17">
        <f t="shared" si="3"/>
        <v>42.857142857142854</v>
      </c>
      <c r="K42" s="16" t="s">
        <v>80</v>
      </c>
    </row>
    <row r="43" spans="1:11" s="1" customFormat="1" ht="52.5" customHeight="1" x14ac:dyDescent="0.2">
      <c r="A43" s="41"/>
      <c r="B43" s="65"/>
      <c r="C43" s="11" t="s">
        <v>52</v>
      </c>
      <c r="D43" s="12" t="s">
        <v>100</v>
      </c>
      <c r="E43" s="13">
        <f t="shared" ref="E43:H43" si="12">SUM(E44:E44)</f>
        <v>0</v>
      </c>
      <c r="F43" s="13">
        <f t="shared" si="12"/>
        <v>40000</v>
      </c>
      <c r="G43" s="13"/>
      <c r="H43" s="13">
        <f t="shared" si="12"/>
        <v>0</v>
      </c>
      <c r="I43" s="17">
        <v>0</v>
      </c>
      <c r="J43" s="17">
        <f t="shared" si="3"/>
        <v>0</v>
      </c>
      <c r="K43" s="14" t="s">
        <v>61</v>
      </c>
    </row>
    <row r="44" spans="1:11" s="1" customFormat="1" ht="56.25" customHeight="1" x14ac:dyDescent="0.2">
      <c r="A44" s="41"/>
      <c r="B44" s="65"/>
      <c r="C44" s="24" t="s">
        <v>53</v>
      </c>
      <c r="D44" s="10" t="s">
        <v>156</v>
      </c>
      <c r="E44" s="20">
        <v>0</v>
      </c>
      <c r="F44" s="20">
        <v>40000</v>
      </c>
      <c r="G44" s="20"/>
      <c r="H44" s="20">
        <v>0</v>
      </c>
      <c r="I44" s="17">
        <v>0</v>
      </c>
      <c r="J44" s="17">
        <f t="shared" si="3"/>
        <v>0</v>
      </c>
      <c r="K44" s="10" t="s">
        <v>138</v>
      </c>
    </row>
    <row r="45" spans="1:11" s="1" customFormat="1" ht="34.5" customHeight="1" x14ac:dyDescent="0.2">
      <c r="A45" s="41"/>
      <c r="B45" s="65"/>
      <c r="C45" s="11" t="s">
        <v>50</v>
      </c>
      <c r="D45" s="12" t="s">
        <v>115</v>
      </c>
      <c r="E45" s="13">
        <f t="shared" ref="E45:F45" si="13">SUM(E46:E47)</f>
        <v>0</v>
      </c>
      <c r="F45" s="13">
        <f t="shared" si="13"/>
        <v>11000</v>
      </c>
      <c r="G45" s="13"/>
      <c r="H45" s="13">
        <f t="shared" ref="H45" si="14">SUM(H46:H47)</f>
        <v>0</v>
      </c>
      <c r="I45" s="17" t="e">
        <f t="shared" si="2"/>
        <v>#DIV/0!</v>
      </c>
      <c r="J45" s="17">
        <f t="shared" si="3"/>
        <v>0</v>
      </c>
      <c r="K45" s="14" t="s">
        <v>61</v>
      </c>
    </row>
    <row r="46" spans="1:11" s="1" customFormat="1" ht="76.5" customHeight="1" x14ac:dyDescent="0.2">
      <c r="A46" s="41"/>
      <c r="B46" s="65"/>
      <c r="C46" s="24" t="s">
        <v>51</v>
      </c>
      <c r="D46" s="10" t="s">
        <v>189</v>
      </c>
      <c r="E46" s="20">
        <v>0</v>
      </c>
      <c r="F46" s="20">
        <v>10000</v>
      </c>
      <c r="G46" s="20"/>
      <c r="H46" s="20">
        <v>0</v>
      </c>
      <c r="I46" s="17">
        <v>0</v>
      </c>
      <c r="J46" s="17">
        <f t="shared" si="3"/>
        <v>0</v>
      </c>
      <c r="K46" s="10" t="s">
        <v>81</v>
      </c>
    </row>
    <row r="47" spans="1:11" s="1" customFormat="1" ht="43.5" customHeight="1" x14ac:dyDescent="0.2">
      <c r="A47" s="42"/>
      <c r="B47" s="66"/>
      <c r="C47" s="24" t="s">
        <v>136</v>
      </c>
      <c r="D47" s="10" t="s">
        <v>116</v>
      </c>
      <c r="E47" s="20">
        <v>0</v>
      </c>
      <c r="F47" s="20">
        <v>1000</v>
      </c>
      <c r="G47" s="20"/>
      <c r="H47" s="20">
        <v>0</v>
      </c>
      <c r="I47" s="17">
        <v>0</v>
      </c>
      <c r="J47" s="17">
        <f t="shared" si="3"/>
        <v>0</v>
      </c>
      <c r="K47" s="10" t="s">
        <v>81</v>
      </c>
    </row>
    <row r="48" spans="1:11" s="2" customFormat="1" ht="30.75" customHeight="1" x14ac:dyDescent="0.2">
      <c r="A48" s="39" t="s">
        <v>144</v>
      </c>
      <c r="B48" s="46" t="s">
        <v>146</v>
      </c>
      <c r="C48" s="11" t="s">
        <v>18</v>
      </c>
      <c r="D48" s="12" t="s">
        <v>104</v>
      </c>
      <c r="E48" s="13">
        <f t="shared" ref="E48:F48" si="15">SUM(E49)</f>
        <v>37974.629999999997</v>
      </c>
      <c r="F48" s="13">
        <f t="shared" si="15"/>
        <v>100000</v>
      </c>
      <c r="G48" s="13"/>
      <c r="H48" s="13">
        <f t="shared" ref="H48" si="16">SUM(H49)</f>
        <v>20095.259999999998</v>
      </c>
      <c r="I48" s="17">
        <f t="shared" si="2"/>
        <v>52.917592613805589</v>
      </c>
      <c r="J48" s="17">
        <f t="shared" si="3"/>
        <v>20.09526</v>
      </c>
      <c r="K48" s="14" t="s">
        <v>61</v>
      </c>
    </row>
    <row r="49" spans="1:11" s="2" customFormat="1" ht="60" customHeight="1" x14ac:dyDescent="0.2">
      <c r="A49" s="40"/>
      <c r="B49" s="47"/>
      <c r="C49" s="15" t="s">
        <v>19</v>
      </c>
      <c r="D49" s="10" t="s">
        <v>41</v>
      </c>
      <c r="E49" s="20">
        <v>37974.629999999997</v>
      </c>
      <c r="F49" s="20">
        <v>100000</v>
      </c>
      <c r="G49" s="20"/>
      <c r="H49" s="20">
        <v>20095.259999999998</v>
      </c>
      <c r="I49" s="17">
        <f t="shared" si="2"/>
        <v>52.917592613805589</v>
      </c>
      <c r="J49" s="17">
        <f t="shared" si="3"/>
        <v>20.09526</v>
      </c>
      <c r="K49" s="10" t="s">
        <v>71</v>
      </c>
    </row>
    <row r="50" spans="1:11" s="2" customFormat="1" ht="42" customHeight="1" x14ac:dyDescent="0.2">
      <c r="A50" s="40"/>
      <c r="B50" s="47"/>
      <c r="C50" s="11" t="s">
        <v>20</v>
      </c>
      <c r="D50" s="12" t="s">
        <v>105</v>
      </c>
      <c r="E50" s="13">
        <f t="shared" ref="E50:F50" si="17">SUM(E51:E53)</f>
        <v>5120.7299999999996</v>
      </c>
      <c r="F50" s="13">
        <f t="shared" si="17"/>
        <v>40000</v>
      </c>
      <c r="G50" s="13"/>
      <c r="H50" s="13">
        <f t="shared" ref="H50" si="18">SUM(H51:H53)</f>
        <v>3408.27</v>
      </c>
      <c r="I50" s="17">
        <f t="shared" si="2"/>
        <v>66.558283682209378</v>
      </c>
      <c r="J50" s="17">
        <f t="shared" si="3"/>
        <v>8.5206750000000007</v>
      </c>
      <c r="K50" s="14" t="s">
        <v>61</v>
      </c>
    </row>
    <row r="51" spans="1:11" s="2" customFormat="1" ht="78" customHeight="1" x14ac:dyDescent="0.2">
      <c r="A51" s="40"/>
      <c r="B51" s="47"/>
      <c r="C51" s="15" t="s">
        <v>22</v>
      </c>
      <c r="D51" s="10" t="s">
        <v>147</v>
      </c>
      <c r="E51" s="20">
        <v>400</v>
      </c>
      <c r="F51" s="20">
        <v>20000</v>
      </c>
      <c r="G51" s="20"/>
      <c r="H51" s="20">
        <v>0</v>
      </c>
      <c r="I51" s="17">
        <f t="shared" si="2"/>
        <v>0</v>
      </c>
      <c r="J51" s="17">
        <f t="shared" si="3"/>
        <v>0</v>
      </c>
      <c r="K51" s="10" t="s">
        <v>70</v>
      </c>
    </row>
    <row r="52" spans="1:11" s="2" customFormat="1" ht="48" customHeight="1" x14ac:dyDescent="0.2">
      <c r="A52" s="40"/>
      <c r="B52" s="47"/>
      <c r="C52" s="24" t="s">
        <v>106</v>
      </c>
      <c r="D52" s="10" t="s">
        <v>107</v>
      </c>
      <c r="E52" s="20">
        <v>4720.7299999999996</v>
      </c>
      <c r="F52" s="20">
        <v>15000</v>
      </c>
      <c r="G52" s="20"/>
      <c r="H52" s="20">
        <v>3408.27</v>
      </c>
      <c r="I52" s="17">
        <f t="shared" si="2"/>
        <v>72.197943962056726</v>
      </c>
      <c r="J52" s="17">
        <f t="shared" si="3"/>
        <v>22.721800000000002</v>
      </c>
      <c r="K52" s="10" t="s">
        <v>70</v>
      </c>
    </row>
    <row r="53" spans="1:11" s="2" customFormat="1" ht="41.25" customHeight="1" x14ac:dyDescent="0.2">
      <c r="A53" s="40"/>
      <c r="B53" s="47"/>
      <c r="C53" s="24" t="s">
        <v>148</v>
      </c>
      <c r="D53" s="10" t="s">
        <v>108</v>
      </c>
      <c r="E53" s="20">
        <v>0</v>
      </c>
      <c r="F53" s="20">
        <v>5000</v>
      </c>
      <c r="G53" s="20"/>
      <c r="H53" s="20">
        <v>0</v>
      </c>
      <c r="I53" s="17">
        <v>0</v>
      </c>
      <c r="J53" s="17">
        <f t="shared" si="3"/>
        <v>0</v>
      </c>
      <c r="K53" s="10" t="s">
        <v>73</v>
      </c>
    </row>
    <row r="54" spans="1:11" s="2" customFormat="1" ht="22.5" x14ac:dyDescent="0.2">
      <c r="A54" s="40"/>
      <c r="B54" s="47"/>
      <c r="C54" s="11" t="s">
        <v>23</v>
      </c>
      <c r="D54" s="12" t="s">
        <v>127</v>
      </c>
      <c r="E54" s="13">
        <f t="shared" ref="E54:F54" si="19">SUM(E55)</f>
        <v>0</v>
      </c>
      <c r="F54" s="13">
        <f t="shared" si="19"/>
        <v>42000</v>
      </c>
      <c r="G54" s="13"/>
      <c r="H54" s="13">
        <f t="shared" ref="H54" si="20">SUM(H55)</f>
        <v>28000</v>
      </c>
      <c r="I54" s="17">
        <v>0</v>
      </c>
      <c r="J54" s="17">
        <f t="shared" si="3"/>
        <v>66.666666666666657</v>
      </c>
      <c r="K54" s="14" t="s">
        <v>61</v>
      </c>
    </row>
    <row r="55" spans="1:11" s="1" customFormat="1" ht="26.25" customHeight="1" x14ac:dyDescent="0.2">
      <c r="A55" s="40"/>
      <c r="B55" s="47"/>
      <c r="C55" s="24" t="s">
        <v>25</v>
      </c>
      <c r="D55" s="10" t="s">
        <v>36</v>
      </c>
      <c r="E55" s="20">
        <v>0</v>
      </c>
      <c r="F55" s="20">
        <v>42000</v>
      </c>
      <c r="G55" s="20"/>
      <c r="H55" s="20">
        <v>28000</v>
      </c>
      <c r="I55" s="17">
        <v>0</v>
      </c>
      <c r="J55" s="17">
        <f t="shared" si="3"/>
        <v>66.666666666666657</v>
      </c>
      <c r="K55" s="18" t="s">
        <v>70</v>
      </c>
    </row>
    <row r="56" spans="1:11" s="1" customFormat="1" ht="30.75" customHeight="1" x14ac:dyDescent="0.2">
      <c r="A56" s="40"/>
      <c r="B56" s="47"/>
      <c r="C56" s="11" t="s">
        <v>27</v>
      </c>
      <c r="D56" s="12" t="s">
        <v>34</v>
      </c>
      <c r="E56" s="13">
        <f t="shared" ref="E56:F56" si="21">SUM(E57:E59)</f>
        <v>0</v>
      </c>
      <c r="F56" s="13">
        <f t="shared" si="21"/>
        <v>34000</v>
      </c>
      <c r="G56" s="13"/>
      <c r="H56" s="13">
        <f t="shared" ref="H56" si="22">SUM(H57:H59)</f>
        <v>4000</v>
      </c>
      <c r="I56" s="17" t="e">
        <f t="shared" si="2"/>
        <v>#DIV/0!</v>
      </c>
      <c r="J56" s="17">
        <f t="shared" si="3"/>
        <v>11.76470588235294</v>
      </c>
      <c r="K56" s="14" t="s">
        <v>61</v>
      </c>
    </row>
    <row r="57" spans="1:11" s="1" customFormat="1" ht="33.75" x14ac:dyDescent="0.2">
      <c r="A57" s="40"/>
      <c r="B57" s="47"/>
      <c r="C57" s="15" t="s">
        <v>28</v>
      </c>
      <c r="D57" s="10" t="s">
        <v>39</v>
      </c>
      <c r="E57" s="20">
        <v>0</v>
      </c>
      <c r="F57" s="20">
        <v>4000</v>
      </c>
      <c r="G57" s="20"/>
      <c r="H57" s="20">
        <v>4000</v>
      </c>
      <c r="I57" s="17">
        <v>0</v>
      </c>
      <c r="J57" s="17">
        <f t="shared" si="3"/>
        <v>100</v>
      </c>
      <c r="K57" s="10" t="s">
        <v>72</v>
      </c>
    </row>
    <row r="58" spans="1:11" s="1" customFormat="1" ht="65.25" customHeight="1" x14ac:dyDescent="0.2">
      <c r="A58" s="40"/>
      <c r="B58" s="47"/>
      <c r="C58" s="24" t="s">
        <v>30</v>
      </c>
      <c r="D58" s="10" t="s">
        <v>38</v>
      </c>
      <c r="E58" s="20">
        <v>0</v>
      </c>
      <c r="F58" s="20">
        <v>20000</v>
      </c>
      <c r="G58" s="20"/>
      <c r="H58" s="20">
        <v>0</v>
      </c>
      <c r="I58" s="17">
        <v>0</v>
      </c>
      <c r="J58" s="17">
        <f t="shared" si="3"/>
        <v>0</v>
      </c>
      <c r="K58" s="10" t="s">
        <v>70</v>
      </c>
    </row>
    <row r="59" spans="1:11" s="1" customFormat="1" ht="59.25" customHeight="1" x14ac:dyDescent="0.2">
      <c r="A59" s="45"/>
      <c r="B59" s="48"/>
      <c r="C59" s="24" t="s">
        <v>32</v>
      </c>
      <c r="D59" s="10" t="s">
        <v>40</v>
      </c>
      <c r="E59" s="20">
        <v>0</v>
      </c>
      <c r="F59" s="20">
        <v>10000</v>
      </c>
      <c r="G59" s="20"/>
      <c r="H59" s="20">
        <v>0</v>
      </c>
      <c r="I59" s="17">
        <v>0</v>
      </c>
      <c r="J59" s="17">
        <f t="shared" si="3"/>
        <v>0</v>
      </c>
      <c r="K59" s="10" t="s">
        <v>70</v>
      </c>
    </row>
    <row r="60" spans="1:11" s="2" customFormat="1" ht="27" customHeight="1" x14ac:dyDescent="0.2">
      <c r="A60" s="39" t="s">
        <v>142</v>
      </c>
      <c r="B60" s="62" t="s">
        <v>60</v>
      </c>
      <c r="C60" s="11" t="s">
        <v>14</v>
      </c>
      <c r="D60" s="12" t="s">
        <v>101</v>
      </c>
      <c r="E60" s="13">
        <f>SUM(E61:E62)</f>
        <v>5723.69</v>
      </c>
      <c r="F60" s="13">
        <f>SUM(F61:F64)</f>
        <v>86000</v>
      </c>
      <c r="G60" s="13"/>
      <c r="H60" s="13">
        <f>SUM(H61:H64)</f>
        <v>4483.4399999999996</v>
      </c>
      <c r="I60" s="17">
        <f t="shared" si="2"/>
        <v>78.331286285595482</v>
      </c>
      <c r="J60" s="17">
        <f t="shared" si="3"/>
        <v>5.2133023255813944</v>
      </c>
      <c r="K60" s="14" t="s">
        <v>61</v>
      </c>
    </row>
    <row r="61" spans="1:11" s="1" customFormat="1" ht="52.5" customHeight="1" x14ac:dyDescent="0.2">
      <c r="A61" s="41"/>
      <c r="B61" s="63"/>
      <c r="C61" s="15" t="s">
        <v>102</v>
      </c>
      <c r="D61" s="16" t="s">
        <v>29</v>
      </c>
      <c r="E61" s="17">
        <v>5723.69</v>
      </c>
      <c r="F61" s="17">
        <v>20000</v>
      </c>
      <c r="G61" s="17"/>
      <c r="H61" s="17">
        <v>4483.4399999999996</v>
      </c>
      <c r="I61" s="17">
        <f t="shared" si="2"/>
        <v>78.331286285595482</v>
      </c>
      <c r="J61" s="17">
        <f t="shared" si="3"/>
        <v>22.417199999999998</v>
      </c>
      <c r="K61" s="10" t="s">
        <v>76</v>
      </c>
    </row>
    <row r="62" spans="1:11" s="1" customFormat="1" ht="45" x14ac:dyDescent="0.2">
      <c r="A62" s="41"/>
      <c r="B62" s="63"/>
      <c r="C62" s="15" t="s">
        <v>103</v>
      </c>
      <c r="D62" s="16" t="s">
        <v>31</v>
      </c>
      <c r="E62" s="17">
        <v>0</v>
      </c>
      <c r="F62" s="17">
        <v>10000</v>
      </c>
      <c r="G62" s="17"/>
      <c r="H62" s="17">
        <v>0</v>
      </c>
      <c r="I62" s="17">
        <v>0</v>
      </c>
      <c r="J62" s="17">
        <f t="shared" si="3"/>
        <v>0</v>
      </c>
      <c r="K62" s="10" t="s">
        <v>73</v>
      </c>
    </row>
    <row r="63" spans="1:11" s="1" customFormat="1" ht="33.75" x14ac:dyDescent="0.2">
      <c r="A63" s="41"/>
      <c r="B63" s="32"/>
      <c r="C63" s="15" t="s">
        <v>163</v>
      </c>
      <c r="D63" s="16" t="s">
        <v>162</v>
      </c>
      <c r="E63" s="17">
        <v>0</v>
      </c>
      <c r="F63" s="17">
        <v>6000</v>
      </c>
      <c r="G63" s="17"/>
      <c r="H63" s="17">
        <v>0</v>
      </c>
      <c r="I63" s="17">
        <v>0</v>
      </c>
      <c r="J63" s="17">
        <f t="shared" si="3"/>
        <v>0</v>
      </c>
      <c r="K63" s="10" t="s">
        <v>73</v>
      </c>
    </row>
    <row r="64" spans="1:11" s="1" customFormat="1" ht="78.75" x14ac:dyDescent="0.2">
      <c r="A64" s="41"/>
      <c r="B64" s="32"/>
      <c r="C64" s="15" t="s">
        <v>164</v>
      </c>
      <c r="D64" s="16" t="s">
        <v>165</v>
      </c>
      <c r="E64" s="17">
        <v>0</v>
      </c>
      <c r="F64" s="17">
        <v>50000</v>
      </c>
      <c r="G64" s="17"/>
      <c r="H64" s="17">
        <v>0</v>
      </c>
      <c r="I64" s="17">
        <v>0</v>
      </c>
      <c r="J64" s="17">
        <f t="shared" si="3"/>
        <v>0</v>
      </c>
      <c r="K64" s="10" t="s">
        <v>73</v>
      </c>
    </row>
    <row r="65" spans="1:11" s="2" customFormat="1" ht="40.5" customHeight="1" x14ac:dyDescent="0.2">
      <c r="A65" s="41"/>
      <c r="B65" s="62" t="s">
        <v>143</v>
      </c>
      <c r="C65" s="11" t="s">
        <v>42</v>
      </c>
      <c r="D65" s="12" t="s">
        <v>109</v>
      </c>
      <c r="E65" s="13">
        <f t="shared" ref="E65:H65" si="23">SUM(E66:E68)</f>
        <v>2750.34</v>
      </c>
      <c r="F65" s="13">
        <f t="shared" ref="F65" si="24">SUM(F66:F68)</f>
        <v>16000</v>
      </c>
      <c r="G65" s="13"/>
      <c r="H65" s="13">
        <f t="shared" si="23"/>
        <v>2970.32</v>
      </c>
      <c r="I65" s="17">
        <f t="shared" si="2"/>
        <v>107.99828384854236</v>
      </c>
      <c r="J65" s="17">
        <f t="shared" si="3"/>
        <v>18.564499999999999</v>
      </c>
      <c r="K65" s="14" t="s">
        <v>61</v>
      </c>
    </row>
    <row r="66" spans="1:11" s="1" customFormat="1" ht="40.5" customHeight="1" x14ac:dyDescent="0.2">
      <c r="A66" s="41"/>
      <c r="B66" s="63"/>
      <c r="C66" s="24" t="s">
        <v>43</v>
      </c>
      <c r="D66" s="10" t="s">
        <v>46</v>
      </c>
      <c r="E66" s="20">
        <v>0</v>
      </c>
      <c r="F66" s="20">
        <v>5000</v>
      </c>
      <c r="G66" s="20"/>
      <c r="H66" s="20">
        <v>0</v>
      </c>
      <c r="I66" s="17">
        <v>0</v>
      </c>
      <c r="J66" s="17">
        <f t="shared" si="3"/>
        <v>0</v>
      </c>
      <c r="K66" s="18" t="s">
        <v>70</v>
      </c>
    </row>
    <row r="67" spans="1:11" s="1" customFormat="1" ht="53.25" customHeight="1" x14ac:dyDescent="0.2">
      <c r="A67" s="41"/>
      <c r="B67" s="63"/>
      <c r="C67" s="24" t="s">
        <v>135</v>
      </c>
      <c r="D67" s="10" t="s">
        <v>47</v>
      </c>
      <c r="E67" s="20">
        <v>2750.34</v>
      </c>
      <c r="F67" s="20">
        <v>6000</v>
      </c>
      <c r="G67" s="20"/>
      <c r="H67" s="20">
        <v>2970.32</v>
      </c>
      <c r="I67" s="17">
        <f t="shared" si="2"/>
        <v>107.99828384854236</v>
      </c>
      <c r="J67" s="17">
        <f t="shared" si="3"/>
        <v>49.505333333333333</v>
      </c>
      <c r="K67" s="10" t="s">
        <v>77</v>
      </c>
    </row>
    <row r="68" spans="1:11" s="1" customFormat="1" ht="53.25" customHeight="1" x14ac:dyDescent="0.2">
      <c r="A68" s="41"/>
      <c r="B68" s="63"/>
      <c r="C68" s="24" t="s">
        <v>149</v>
      </c>
      <c r="D68" s="10" t="s">
        <v>150</v>
      </c>
      <c r="E68" s="20">
        <v>0</v>
      </c>
      <c r="F68" s="20">
        <v>5000</v>
      </c>
      <c r="G68" s="20"/>
      <c r="H68" s="20">
        <v>0</v>
      </c>
      <c r="I68" s="17">
        <v>0</v>
      </c>
      <c r="J68" s="17">
        <f t="shared" si="3"/>
        <v>0</v>
      </c>
      <c r="K68" s="10" t="s">
        <v>160</v>
      </c>
    </row>
    <row r="69" spans="1:11" s="1" customFormat="1" ht="32.25" customHeight="1" x14ac:dyDescent="0.2">
      <c r="A69" s="41"/>
      <c r="B69" s="63"/>
      <c r="C69" s="11" t="s">
        <v>45</v>
      </c>
      <c r="D69" s="12" t="s">
        <v>110</v>
      </c>
      <c r="E69" s="13">
        <f t="shared" ref="E69:F69" si="25">SUM(E70)</f>
        <v>0</v>
      </c>
      <c r="F69" s="13">
        <f t="shared" si="25"/>
        <v>5000</v>
      </c>
      <c r="G69" s="13"/>
      <c r="H69" s="13">
        <f t="shared" ref="H69" si="26">SUM(H70)</f>
        <v>0</v>
      </c>
      <c r="I69" s="17">
        <v>0</v>
      </c>
      <c r="J69" s="17">
        <f t="shared" si="3"/>
        <v>0</v>
      </c>
      <c r="K69" s="14" t="s">
        <v>61</v>
      </c>
    </row>
    <row r="70" spans="1:11" s="1" customFormat="1" ht="42.75" customHeight="1" x14ac:dyDescent="0.2">
      <c r="A70" s="41"/>
      <c r="B70" s="63"/>
      <c r="C70" s="24" t="s">
        <v>111</v>
      </c>
      <c r="D70" s="10" t="s">
        <v>112</v>
      </c>
      <c r="E70" s="20">
        <v>0</v>
      </c>
      <c r="F70" s="20">
        <v>5000</v>
      </c>
      <c r="G70" s="20"/>
      <c r="H70" s="20">
        <v>0</v>
      </c>
      <c r="I70" s="17">
        <v>0</v>
      </c>
      <c r="J70" s="17">
        <f t="shared" si="3"/>
        <v>0</v>
      </c>
      <c r="K70" s="18" t="s">
        <v>159</v>
      </c>
    </row>
    <row r="71" spans="1:11" s="2" customFormat="1" ht="22.5" x14ac:dyDescent="0.2">
      <c r="A71" s="41"/>
      <c r="B71" s="63"/>
      <c r="C71" s="11" t="s">
        <v>48</v>
      </c>
      <c r="D71" s="12" t="s">
        <v>113</v>
      </c>
      <c r="E71" s="13">
        <f>SUM(E72:E75)</f>
        <v>19007.61</v>
      </c>
      <c r="F71" s="13">
        <f>SUM(F72:F75)</f>
        <v>25000</v>
      </c>
      <c r="G71" s="13"/>
      <c r="H71" s="13">
        <f>SUM(H72:H75)</f>
        <v>0</v>
      </c>
      <c r="I71" s="17">
        <f t="shared" si="2"/>
        <v>0</v>
      </c>
      <c r="J71" s="17">
        <f t="shared" si="3"/>
        <v>0</v>
      </c>
      <c r="K71" s="14" t="s">
        <v>61</v>
      </c>
    </row>
    <row r="72" spans="1:11" s="2" customFormat="1" ht="33.75" x14ac:dyDescent="0.2">
      <c r="A72" s="41"/>
      <c r="B72" s="63"/>
      <c r="C72" s="24" t="s">
        <v>49</v>
      </c>
      <c r="D72" s="10" t="s">
        <v>114</v>
      </c>
      <c r="E72" s="20">
        <v>0</v>
      </c>
      <c r="F72" s="20">
        <v>10000</v>
      </c>
      <c r="G72" s="20"/>
      <c r="H72" s="20">
        <v>0</v>
      </c>
      <c r="I72" s="17">
        <v>0</v>
      </c>
      <c r="J72" s="17">
        <f t="shared" si="3"/>
        <v>0</v>
      </c>
      <c r="K72" s="10" t="s">
        <v>130</v>
      </c>
    </row>
    <row r="73" spans="1:11" s="2" customFormat="1" ht="45" x14ac:dyDescent="0.2">
      <c r="A73" s="41"/>
      <c r="B73" s="63"/>
      <c r="C73" s="24" t="s">
        <v>151</v>
      </c>
      <c r="D73" s="10" t="s">
        <v>166</v>
      </c>
      <c r="E73" s="20">
        <v>19007.61</v>
      </c>
      <c r="F73" s="20">
        <v>0</v>
      </c>
      <c r="G73" s="20"/>
      <c r="H73" s="20">
        <v>0</v>
      </c>
      <c r="I73" s="17">
        <f t="shared" si="2"/>
        <v>0</v>
      </c>
      <c r="J73" s="17">
        <v>0</v>
      </c>
      <c r="K73" s="10" t="s">
        <v>158</v>
      </c>
    </row>
    <row r="74" spans="1:11" s="2" customFormat="1" ht="56.25" x14ac:dyDescent="0.2">
      <c r="A74" s="41"/>
      <c r="B74" s="63"/>
      <c r="C74" s="24" t="s">
        <v>167</v>
      </c>
      <c r="D74" s="10" t="s">
        <v>168</v>
      </c>
      <c r="E74" s="20">
        <v>0</v>
      </c>
      <c r="F74" s="20">
        <v>5000</v>
      </c>
      <c r="G74" s="20"/>
      <c r="H74" s="20">
        <v>0</v>
      </c>
      <c r="I74" s="17">
        <v>0</v>
      </c>
      <c r="J74" s="17">
        <f t="shared" ref="J74" si="27">H74/F74*100</f>
        <v>0</v>
      </c>
      <c r="K74" s="10" t="s">
        <v>158</v>
      </c>
    </row>
    <row r="75" spans="1:11" s="1" customFormat="1" ht="33.75" x14ac:dyDescent="0.2">
      <c r="A75" s="42"/>
      <c r="B75" s="64"/>
      <c r="C75" s="24" t="s">
        <v>182</v>
      </c>
      <c r="D75" s="10" t="s">
        <v>183</v>
      </c>
      <c r="E75" s="20">
        <v>0</v>
      </c>
      <c r="F75" s="20">
        <v>10000</v>
      </c>
      <c r="G75" s="20"/>
      <c r="H75" s="20">
        <v>0</v>
      </c>
      <c r="I75" s="17">
        <v>0</v>
      </c>
      <c r="J75" s="17">
        <f t="shared" si="3"/>
        <v>0</v>
      </c>
      <c r="K75" s="10" t="s">
        <v>158</v>
      </c>
    </row>
    <row r="76" spans="1:11" x14ac:dyDescent="0.25">
      <c r="A76" s="54" t="s">
        <v>56</v>
      </c>
      <c r="B76" s="55"/>
      <c r="C76" s="55"/>
      <c r="D76" s="56"/>
      <c r="E76" s="30">
        <f>SUM(E10+E18+E23+E26+E39+E41+E43+E45+E48+E50+E54+E56+E60+E65+E69+E71)</f>
        <v>499090.06</v>
      </c>
      <c r="F76" s="30">
        <f>SUM(F10+F18+F23+F26+F39+F41+F43+F45+F48+F50+F54+F56+F60+F65+F69+F71)</f>
        <v>2712000</v>
      </c>
      <c r="G76" s="30">
        <f>SUM(G10+G18+G23+G26+G39+G41+G43+G45+G48+G50+G54+G56+G60+G65+G69+G71)</f>
        <v>0</v>
      </c>
      <c r="H76" s="30">
        <f>SUM(H10+H18+H23+H26+H39+H41+H43+H45+H48+H50+H54+H56+H60+H65+H69+H71)</f>
        <v>428520.18000000005</v>
      </c>
      <c r="I76" s="17">
        <f t="shared" si="2"/>
        <v>85.860291427162466</v>
      </c>
      <c r="J76" s="17">
        <f t="shared" si="3"/>
        <v>15.800891592920355</v>
      </c>
      <c r="K76" s="8" t="s">
        <v>61</v>
      </c>
    </row>
    <row r="77" spans="1:11" x14ac:dyDescent="0.25">
      <c r="A77" s="34"/>
      <c r="B77" s="34"/>
      <c r="C77" s="34"/>
      <c r="D77" s="34"/>
      <c r="E77" s="35"/>
      <c r="F77" s="35"/>
      <c r="G77" s="35"/>
      <c r="H77" s="35"/>
      <c r="I77" s="36"/>
      <c r="J77" s="36"/>
      <c r="K77" s="34"/>
    </row>
    <row r="78" spans="1:11" x14ac:dyDescent="0.25">
      <c r="A78" s="34"/>
      <c r="B78" s="34"/>
      <c r="C78" s="34"/>
      <c r="D78" s="34"/>
      <c r="E78" s="35"/>
      <c r="F78" s="37" t="s">
        <v>173</v>
      </c>
      <c r="G78" s="35"/>
      <c r="H78" s="35"/>
      <c r="I78" s="36"/>
      <c r="J78" s="36"/>
      <c r="K78" s="34"/>
    </row>
    <row r="79" spans="1:11" x14ac:dyDescent="0.25">
      <c r="A79" s="34"/>
      <c r="B79" s="34"/>
      <c r="C79" s="34"/>
      <c r="D79" s="34"/>
      <c r="E79" s="35"/>
      <c r="F79" s="37"/>
      <c r="G79" s="35"/>
      <c r="H79" s="35"/>
      <c r="I79" s="36"/>
      <c r="J79" s="36"/>
      <c r="K79" s="34"/>
    </row>
    <row r="80" spans="1:11" x14ac:dyDescent="0.25">
      <c r="A80" s="7" t="s">
        <v>191</v>
      </c>
      <c r="B80" s="29"/>
      <c r="C80" s="29"/>
      <c r="D80" s="29"/>
      <c r="E80" s="29"/>
      <c r="F80" s="29"/>
      <c r="G80" s="29"/>
      <c r="H80" s="29"/>
      <c r="I80" s="29"/>
      <c r="J80" s="29"/>
    </row>
    <row r="81" spans="1:11" x14ac:dyDescent="0.25">
      <c r="A81" s="7" t="s">
        <v>192</v>
      </c>
      <c r="B81"/>
    </row>
    <row r="82" spans="1:11" x14ac:dyDescent="0.25">
      <c r="A82" s="7" t="s">
        <v>197</v>
      </c>
      <c r="B82"/>
    </row>
    <row r="83" spans="1:11" x14ac:dyDescent="0.25">
      <c r="A83" s="7" t="s">
        <v>198</v>
      </c>
      <c r="B83"/>
    </row>
    <row r="84" spans="1:11" x14ac:dyDescent="0.25">
      <c r="A84" s="34"/>
      <c r="B84" s="34"/>
      <c r="C84" s="34"/>
      <c r="D84" s="34"/>
      <c r="E84" s="35"/>
      <c r="F84" s="35"/>
      <c r="G84" s="35"/>
      <c r="H84" s="35"/>
      <c r="I84" s="35"/>
      <c r="J84" s="35"/>
      <c r="K84" s="34"/>
    </row>
    <row r="85" spans="1:11" x14ac:dyDescent="0.25">
      <c r="A85" s="5" t="s">
        <v>174</v>
      </c>
      <c r="B85" s="28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5" t="s">
        <v>193</v>
      </c>
    </row>
    <row r="87" spans="1:11" x14ac:dyDescent="0.25">
      <c r="A87" s="5" t="s">
        <v>194</v>
      </c>
    </row>
    <row r="88" spans="1:11" x14ac:dyDescent="0.25">
      <c r="H88" s="53" t="s">
        <v>195</v>
      </c>
      <c r="I88" s="53"/>
      <c r="J88" s="53"/>
      <c r="K88" s="53"/>
    </row>
    <row r="89" spans="1:11" x14ac:dyDescent="0.25">
      <c r="H89" s="53" t="s">
        <v>196</v>
      </c>
      <c r="I89" s="53"/>
      <c r="J89" s="53"/>
      <c r="K89" s="53"/>
    </row>
    <row r="93" spans="1:11" x14ac:dyDescent="0.25">
      <c r="C93" s="29"/>
      <c r="D93" s="29"/>
      <c r="E93" s="29"/>
      <c r="F93" s="29"/>
      <c r="G93" s="29"/>
      <c r="H93" s="29"/>
      <c r="I93" s="29"/>
      <c r="J93" s="29"/>
      <c r="K93" s="29"/>
    </row>
  </sheetData>
  <mergeCells count="24">
    <mergeCell ref="A2:K5"/>
    <mergeCell ref="H88:K88"/>
    <mergeCell ref="H89:K89"/>
    <mergeCell ref="A76:D76"/>
    <mergeCell ref="B7:B8"/>
    <mergeCell ref="A7:A8"/>
    <mergeCell ref="C7:C8"/>
    <mergeCell ref="D7:D8"/>
    <mergeCell ref="K7:K8"/>
    <mergeCell ref="G7:G8"/>
    <mergeCell ref="B65:B75"/>
    <mergeCell ref="B18:B35"/>
    <mergeCell ref="A60:A75"/>
    <mergeCell ref="B60:B62"/>
    <mergeCell ref="B10:B17"/>
    <mergeCell ref="B39:B47"/>
    <mergeCell ref="A10:A47"/>
    <mergeCell ref="I7:I8"/>
    <mergeCell ref="J7:J8"/>
    <mergeCell ref="A48:A59"/>
    <mergeCell ref="B48:B59"/>
    <mergeCell ref="H7:H8"/>
    <mergeCell ref="E7:E8"/>
    <mergeCell ref="F7:F8"/>
  </mergeCells>
  <pageMargins left="1" right="1" top="1" bottom="1" header="0.5" footer="0.5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2020-07-15T11:56:12Z</cp:lastPrinted>
  <dcterms:created xsi:type="dcterms:W3CDTF">2013-11-08T11:35:51Z</dcterms:created>
  <dcterms:modified xsi:type="dcterms:W3CDTF">2020-07-15T11:56:17Z</dcterms:modified>
</cp:coreProperties>
</file>