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a\Desktop\NOVI DESKTOP\PRORAČUN\PRORAČUN 2020. GODINA\"/>
    </mc:Choice>
  </mc:AlternateContent>
  <xr:revisionPtr revIDLastSave="0" documentId="13_ncr:1_{44ACD12B-14AC-4A1F-8DD5-DAF21ADF14A4}" xr6:coauthVersionLast="45" xr6:coauthVersionMax="45" xr10:uidLastSave="{00000000-0000-0000-0000-000000000000}"/>
  <bookViews>
    <workbookView xWindow="0" yWindow="0" windowWidth="19200" windowHeight="14760" xr2:uid="{00000000-000D-0000-FFFF-FFFF00000000}"/>
  </bookViews>
  <sheets>
    <sheet name="List1" sheetId="1" r:id="rId1"/>
    <sheet name="List2" sheetId="2" r:id="rId2"/>
    <sheet name="Lis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1" i="1" l="1"/>
  <c r="H61" i="1"/>
  <c r="G61" i="1"/>
  <c r="F61" i="1"/>
  <c r="E61" i="1"/>
  <c r="I26" i="1"/>
  <c r="H26" i="1"/>
  <c r="G26" i="1"/>
  <c r="F26" i="1"/>
  <c r="E26" i="1"/>
  <c r="I72" i="1" l="1"/>
  <c r="H72" i="1"/>
  <c r="G72" i="1"/>
  <c r="F72" i="1"/>
  <c r="E72" i="1"/>
  <c r="I66" i="1" l="1"/>
  <c r="H66" i="1"/>
  <c r="G66" i="1"/>
  <c r="F66" i="1"/>
  <c r="E66" i="1"/>
  <c r="F70" i="1" l="1"/>
  <c r="F57" i="1"/>
  <c r="F55" i="1"/>
  <c r="F51" i="1"/>
  <c r="F49" i="1"/>
  <c r="F46" i="1"/>
  <c r="F44" i="1"/>
  <c r="F42" i="1"/>
  <c r="F40" i="1"/>
  <c r="F23" i="1"/>
  <c r="F18" i="1"/>
  <c r="F10" i="1"/>
  <c r="E70" i="1"/>
  <c r="E57" i="1"/>
  <c r="E55" i="1"/>
  <c r="E51" i="1"/>
  <c r="E49" i="1"/>
  <c r="E46" i="1"/>
  <c r="E44" i="1"/>
  <c r="E42" i="1"/>
  <c r="E40" i="1"/>
  <c r="E23" i="1"/>
  <c r="E18" i="1"/>
  <c r="E10" i="1"/>
  <c r="F77" i="1" l="1"/>
  <c r="E77" i="1"/>
  <c r="I44" i="1"/>
  <c r="H44" i="1"/>
  <c r="G44" i="1"/>
  <c r="I46" i="1"/>
  <c r="H46" i="1"/>
  <c r="G46" i="1"/>
  <c r="I70" i="1"/>
  <c r="H70" i="1"/>
  <c r="G70" i="1"/>
  <c r="I57" i="1"/>
  <c r="H57" i="1"/>
  <c r="G57" i="1"/>
  <c r="I55" i="1"/>
  <c r="H55" i="1"/>
  <c r="G55" i="1"/>
  <c r="I51" i="1"/>
  <c r="H51" i="1"/>
  <c r="G51" i="1"/>
  <c r="I49" i="1"/>
  <c r="H49" i="1"/>
  <c r="G49" i="1"/>
  <c r="I18" i="1"/>
  <c r="H18" i="1"/>
  <c r="G18" i="1"/>
  <c r="I10" i="1"/>
  <c r="H10" i="1"/>
  <c r="G10" i="1"/>
  <c r="I23" i="1"/>
  <c r="H23" i="1"/>
  <c r="G23" i="1"/>
  <c r="I42" i="1"/>
  <c r="H42" i="1"/>
  <c r="I40" i="1"/>
  <c r="H40" i="1"/>
  <c r="G42" i="1"/>
  <c r="G40" i="1"/>
  <c r="H77" i="1" l="1"/>
  <c r="I77" i="1"/>
  <c r="G77" i="1"/>
</calcChain>
</file>

<file path=xl/sharedStrings.xml><?xml version="1.0" encoding="utf-8"?>
<sst xmlns="http://schemas.openxmlformats.org/spreadsheetml/2006/main" count="406" uniqueCount="245">
  <si>
    <t>Cilj</t>
  </si>
  <si>
    <t>Pokazatelj rezultata</t>
  </si>
  <si>
    <t xml:space="preserve">Polazna vrijednost  </t>
  </si>
  <si>
    <t xml:space="preserve">Ciljana vrijednost    </t>
  </si>
  <si>
    <t>Naziv Programa</t>
  </si>
  <si>
    <t>Rad Općinskog vijeća</t>
  </si>
  <si>
    <t xml:space="preserve">A1001 01             </t>
  </si>
  <si>
    <t>Financiranje rada političkih stranaka zastupljenih u Općinskom vijeću</t>
  </si>
  <si>
    <t>P1001</t>
  </si>
  <si>
    <t>P1002</t>
  </si>
  <si>
    <t>Izbori za vijeća mjesnih odbora</t>
  </si>
  <si>
    <t>P1003</t>
  </si>
  <si>
    <t>A1003 01</t>
  </si>
  <si>
    <t>Rad izvršnog tijela</t>
  </si>
  <si>
    <t>P1004</t>
  </si>
  <si>
    <t>Redovna djelatnost Jedinstvenog upravnog tijela</t>
  </si>
  <si>
    <t>P1005</t>
  </si>
  <si>
    <t>Javna rasvjeta</t>
  </si>
  <si>
    <t>Tekuće održavanje nerazvrstanih cesta</t>
  </si>
  <si>
    <t>Tekuće održavanje javnih površina</t>
  </si>
  <si>
    <t>P1006</t>
  </si>
  <si>
    <t>A1006 01</t>
  </si>
  <si>
    <t>P1007</t>
  </si>
  <si>
    <t>Potpora poljoprivredi</t>
  </si>
  <si>
    <t>A1007 01</t>
  </si>
  <si>
    <t>P1008</t>
  </si>
  <si>
    <t>Jačanje gospodarstva</t>
  </si>
  <si>
    <t>A1008 01</t>
  </si>
  <si>
    <t>Sufinanciranje rada LAG-a Vallis Colapis</t>
  </si>
  <si>
    <t>P1009</t>
  </si>
  <si>
    <t>A1009 01</t>
  </si>
  <si>
    <t>Zbrinjavanje komunalnog otpada - deponij Ilovac</t>
  </si>
  <si>
    <t>A1009 02</t>
  </si>
  <si>
    <t>Sanacija terena onečišćenog opasnim otpadom</t>
  </si>
  <si>
    <t>A1009 03</t>
  </si>
  <si>
    <t>P1010</t>
  </si>
  <si>
    <t>Socijalna skrb</t>
  </si>
  <si>
    <t>A1010 01</t>
  </si>
  <si>
    <t>Stipendije</t>
  </si>
  <si>
    <t>A1010 02</t>
  </si>
  <si>
    <t>Pomoć u novcu pojedinicma (invalidnim osobama) i obiteljima</t>
  </si>
  <si>
    <t>Potpore za novorođeno dijete</t>
  </si>
  <si>
    <t>Naknada za ogrijev socijalno ugroženom stanovništvu</t>
  </si>
  <si>
    <t>Sufinanciranje boravka djece u dječjem vrtiću</t>
  </si>
  <si>
    <t>P1011</t>
  </si>
  <si>
    <t>A1011 01</t>
  </si>
  <si>
    <t>Protupožarna zaštita</t>
  </si>
  <si>
    <t>P1012</t>
  </si>
  <si>
    <t>Donacije udrugama građana</t>
  </si>
  <si>
    <t>Humanitarna djelatnost Crvenog križa</t>
  </si>
  <si>
    <t>P1013</t>
  </si>
  <si>
    <t>A1013 01</t>
  </si>
  <si>
    <t>P1014</t>
  </si>
  <si>
    <t>Razvoj ruralnog turizma</t>
  </si>
  <si>
    <t>P1015</t>
  </si>
  <si>
    <t>K1015 01</t>
  </si>
  <si>
    <t>Oprema potrebna za rad Jedinstvenog upravnog odjela</t>
  </si>
  <si>
    <t>Program/  aktivnost</t>
  </si>
  <si>
    <t>SVEUKUPNO:</t>
  </si>
  <si>
    <t>Mjera</t>
  </si>
  <si>
    <t>Mjera 1.1. Razvoj institucionalnih kapaciteta u JLS</t>
  </si>
  <si>
    <t>Mjera 1.3.       Razvoj malog i srednjeg poduzetništva te poljoprivrede</t>
  </si>
  <si>
    <t>Mjera 3.1. Očuvanje, obnova i zaštita prirodne i kulturne baštine</t>
  </si>
  <si>
    <t>-</t>
  </si>
  <si>
    <t>001</t>
  </si>
  <si>
    <t>Postotak izlazaka birača na birališta</t>
  </si>
  <si>
    <t>Učestale promjene lokalnih propisa vezanih uz gospodarsku djelatnost</t>
  </si>
  <si>
    <t>Broj predmeta u rješavanju, vrijeme rješavanja</t>
  </si>
  <si>
    <t>Broj rasvjetnih mjesta, vijek trajanja, prosječna starost</t>
  </si>
  <si>
    <t>Broj rasvjetnih mjesta, pokrivenost naseljenih dijelova općine javnom rasvjetom</t>
  </si>
  <si>
    <t>Košnja trave, broj grobnih mjesta</t>
  </si>
  <si>
    <t>Kvadratura uređenih zelenih površina u općinskom području</t>
  </si>
  <si>
    <t>Broj primatelja potpora u odnosu na broj poljoprivrednika</t>
  </si>
  <si>
    <t>Broj korisnika</t>
  </si>
  <si>
    <t>Broj polaznika</t>
  </si>
  <si>
    <t>Povećanje broja novorođenih</t>
  </si>
  <si>
    <t xml:space="preserve">Broj hitnih intervencija </t>
  </si>
  <si>
    <t>Broj požara/visina štete</t>
  </si>
  <si>
    <t>Broj intervencija na području općine</t>
  </si>
  <si>
    <t>Količina komunalnog otpada u tonama</t>
  </si>
  <si>
    <t>Broj korisnika/broj pruženih usluga korisnicima</t>
  </si>
  <si>
    <t>17.000 m2</t>
  </si>
  <si>
    <t>2</t>
  </si>
  <si>
    <t>1/10.000</t>
  </si>
  <si>
    <t>Računalna oprema, novi računalni programi/vijek trajanja</t>
  </si>
  <si>
    <t>1/5</t>
  </si>
  <si>
    <t>Broj prometnica/   dužina prometnica u m</t>
  </si>
  <si>
    <t>5</t>
  </si>
  <si>
    <t>Broj pripremljene dokumentacije za projekte</t>
  </si>
  <si>
    <t>1</t>
  </si>
  <si>
    <t>Porast broja noćenja na području općine</t>
  </si>
  <si>
    <t>70%</t>
  </si>
  <si>
    <t>Broj radnika/    površina uređenih javnih površina</t>
  </si>
  <si>
    <t>Odnos zaprimljenih prijava (oštečenja)/        broj intervencija, sanacija</t>
  </si>
  <si>
    <t>Javna uprava i administracija</t>
  </si>
  <si>
    <t xml:space="preserve">A1001 02          </t>
  </si>
  <si>
    <t>A1001 03</t>
  </si>
  <si>
    <t>A1001 04</t>
  </si>
  <si>
    <t>A1001 05</t>
  </si>
  <si>
    <t>A1001 06</t>
  </si>
  <si>
    <t>A1001 07</t>
  </si>
  <si>
    <t>Izbori, referendum</t>
  </si>
  <si>
    <t>Održavanje komunalne infrastrukture</t>
  </si>
  <si>
    <t>T1002 01</t>
  </si>
  <si>
    <t>T1002 02</t>
  </si>
  <si>
    <t>Tekuće održavanje groblja i mrtvačnica</t>
  </si>
  <si>
    <t>T1002 03</t>
  </si>
  <si>
    <t>T1002 04</t>
  </si>
  <si>
    <t>A1004 01</t>
  </si>
  <si>
    <t>Organiziranje i provođenje zaštite i spašavanja</t>
  </si>
  <si>
    <t>Prostorno uređenje i unapređenje stanovanja</t>
  </si>
  <si>
    <t>Zaštita okoliša</t>
  </si>
  <si>
    <t>A1005 01</t>
  </si>
  <si>
    <t>A1005 02</t>
  </si>
  <si>
    <t>Predškolski odgoj</t>
  </si>
  <si>
    <t>Osnovno i srednjoškolsko obrazovanje</t>
  </si>
  <si>
    <t>A1007 02</t>
  </si>
  <si>
    <t xml:space="preserve">Sufinanciranje prijevoza srednjoškolaca </t>
  </si>
  <si>
    <t>Pomoć pri radu osnovnoj školi Žakanje</t>
  </si>
  <si>
    <t>Razvoj civilnog društva</t>
  </si>
  <si>
    <t>Zdravstvo</t>
  </si>
  <si>
    <t>P1012 01</t>
  </si>
  <si>
    <t>Pomoć pri radu Domu zdravlja Ozalj</t>
  </si>
  <si>
    <t>Promicanje kulture</t>
  </si>
  <si>
    <t>Održavanje okoliša Starog grada Ribnika</t>
  </si>
  <si>
    <t>Poticanje razvoja turizma</t>
  </si>
  <si>
    <t>Pilot projekt "Hrvatska 365"</t>
  </si>
  <si>
    <t>P1016</t>
  </si>
  <si>
    <t>Upravljanje imovinom</t>
  </si>
  <si>
    <t>K1016 01</t>
  </si>
  <si>
    <t>K1016 02</t>
  </si>
  <si>
    <t>K1016 03</t>
  </si>
  <si>
    <t>K1016 04</t>
  </si>
  <si>
    <t>K1016 05</t>
  </si>
  <si>
    <t>K1016 06</t>
  </si>
  <si>
    <t>Javni radovi, stručno osposobljavanje bez zasnivanja radnog odnosa</t>
  </si>
  <si>
    <t>Potpore poljoprivredi</t>
  </si>
  <si>
    <t>Visoko obrazovanje</t>
  </si>
  <si>
    <t>200/30</t>
  </si>
  <si>
    <t>210/25</t>
  </si>
  <si>
    <t>220/25</t>
  </si>
  <si>
    <t>2/40.000 m2</t>
  </si>
  <si>
    <t>Dužina rekreativne staze</t>
  </si>
  <si>
    <t>Broj postavljenih klima uređaja i ostale opreme</t>
  </si>
  <si>
    <t>3</t>
  </si>
  <si>
    <t xml:space="preserve">broj košnji </t>
  </si>
  <si>
    <t>Kapitalni projekt "Obnova biciklističke staze Zeleno srce"</t>
  </si>
  <si>
    <t>Kapitalni projekt "Modernizacija nerazvrstanih cesta"</t>
  </si>
  <si>
    <t>Opremanje objekata mrtvačnica</t>
  </si>
  <si>
    <t>2019.</t>
  </si>
  <si>
    <t>Civilna zaštita, financiranje rada HGSS, Stanice Karlovac</t>
  </si>
  <si>
    <t>A1011 02</t>
  </si>
  <si>
    <t>T1014 02</t>
  </si>
  <si>
    <t xml:space="preserve">                                                                                   Mjera 1.2. Jačanje komunalne infrastrukture</t>
  </si>
  <si>
    <t>Postotak pokrivenosti uređenjem centra naselja</t>
  </si>
  <si>
    <t>Broj energetski obnovljenih zgrada</t>
  </si>
  <si>
    <t>Broj zgrada za adaptaciju</t>
  </si>
  <si>
    <t>0/0</t>
  </si>
  <si>
    <t>2.400 m</t>
  </si>
  <si>
    <t>5/650</t>
  </si>
  <si>
    <t>4/500</t>
  </si>
  <si>
    <t>6/700</t>
  </si>
  <si>
    <t>Kapitalni projekt "Energetska obnova zgrade u Ribniku, k.č. 40/5 k.o. Ribnik"</t>
  </si>
  <si>
    <t xml:space="preserve">               Cilj 3. Unapređenje kvalitete života</t>
  </si>
  <si>
    <t xml:space="preserve">                  Mjera 3.2. Poboljšanje kvalitete života ciljnih/ugroženih skupina-mladih, žena, djece, branitelja, osoba s invaliditetom, starih i nemoćnih</t>
  </si>
  <si>
    <t xml:space="preserve">                                                                           Cilj 2. Razvoj ljudskih potencijala</t>
  </si>
  <si>
    <t xml:space="preserve">                                                Cilj 1.  Razvoj konkurentnog i održivog gospodarstva </t>
  </si>
  <si>
    <t xml:space="preserve">                                                                                                      Mjera 2.1. Poticanje rasta broja stanovnika</t>
  </si>
  <si>
    <t xml:space="preserve">Financiranje osnovnoškolskog obrazovanja iznad standarda </t>
  </si>
  <si>
    <t>A1007 03</t>
  </si>
  <si>
    <t>A1011 03</t>
  </si>
  <si>
    <t>Donacije vjerskim zajednicama</t>
  </si>
  <si>
    <t>Kapitalni projekt "Modernizacija javne rasvjete s ekološki prihvatljivom i energetski učinkovitom LED rasvjetom"</t>
  </si>
  <si>
    <t>K1016 07</t>
  </si>
  <si>
    <t>Kapitalni projekt "Rekonstrukcija šumske prometne infrastrukture"</t>
  </si>
  <si>
    <t>A1016 08</t>
  </si>
  <si>
    <t>K1016 09</t>
  </si>
  <si>
    <t>Nadstrešnice za autobusna stajališta</t>
  </si>
  <si>
    <t>Kapitalni projekt "Rekonstrukcija centra općine Ribnik"</t>
  </si>
  <si>
    <t>14</t>
  </si>
  <si>
    <t>2020.</t>
  </si>
  <si>
    <t>7/4</t>
  </si>
  <si>
    <t>Broj vijećnika/broj političkih stranaka, grupa birača</t>
  </si>
  <si>
    <t>20/10/0</t>
  </si>
  <si>
    <t>2/2</t>
  </si>
  <si>
    <t>22</t>
  </si>
  <si>
    <t>6</t>
  </si>
  <si>
    <t>4</t>
  </si>
  <si>
    <t>50/50</t>
  </si>
  <si>
    <t>0</t>
  </si>
  <si>
    <t>broj kulturnih događaja</t>
  </si>
  <si>
    <t>broj pomoći</t>
  </si>
  <si>
    <t>Broj nadstrešnica/  broj autobusnih stajališta</t>
  </si>
  <si>
    <t>broj vjerskih objekata</t>
  </si>
  <si>
    <t>Broj šumskih prometnica/   dužina šumskih prometnica u m</t>
  </si>
  <si>
    <t xml:space="preserve">2/2000 </t>
  </si>
  <si>
    <t>1/1000</t>
  </si>
  <si>
    <t>Projekcija za 2021. god.</t>
  </si>
  <si>
    <t>2021.</t>
  </si>
  <si>
    <t>Tekući projekt "PoKupi, iskoristi, očisti"</t>
  </si>
  <si>
    <t>T1005 03</t>
  </si>
  <si>
    <t>T1005 04</t>
  </si>
  <si>
    <t>Tekući projekt "Nabava spremnika za odvojeno prikupljanje komunalnog otpada"</t>
  </si>
  <si>
    <t>T1013 03</t>
  </si>
  <si>
    <t>Tekući projekt "Promicanje kulturne baštine Juraj Jurko Križanić"</t>
  </si>
  <si>
    <t>Kapitalni projekt "Građenje i opremanje vatrogasnog doma, društvenog doma i turističkog informativnog centra; Rekonstrukcija zgrade javne namjene (zgrada DVD-a Ribnik) u naselju Ribnik"</t>
  </si>
  <si>
    <t>K1016 10</t>
  </si>
  <si>
    <t>10</t>
  </si>
  <si>
    <t>0/5</t>
  </si>
  <si>
    <t>0/1</t>
  </si>
  <si>
    <t>0/0%</t>
  </si>
  <si>
    <t>KLASA: 400-08/19-01/01</t>
  </si>
  <si>
    <t>Izvršenje za             2018. god.</t>
  </si>
  <si>
    <t>3. Rebalans za             2019. god.</t>
  </si>
  <si>
    <t>Proračun za             2020. god.</t>
  </si>
  <si>
    <t>Projekcija za 2022. god.</t>
  </si>
  <si>
    <t>2022.</t>
  </si>
  <si>
    <t>T1013 02</t>
  </si>
  <si>
    <t>Tekući projekt manifestacija "Križanićevi dani"</t>
  </si>
  <si>
    <t>T1014 01</t>
  </si>
  <si>
    <t>Kapitalni projekt "Zamjena krovišta na zgradi DVD-a Ribnik, k.č. 38/4 k.o. Ribnik"</t>
  </si>
  <si>
    <t>K1016 12</t>
  </si>
  <si>
    <t>K1016 11</t>
  </si>
  <si>
    <t>K1016 13</t>
  </si>
  <si>
    <t>Aktivnost: Obilježavanje 400. godišnjice rođenja Jurja Križanića</t>
  </si>
  <si>
    <t>T1013 04</t>
  </si>
  <si>
    <t>Kapitalni projekt "Zamjena krovišta na zgradi sa poslovnim prostorom u Ribniku, k.č. 40/11 k.o. Ribnik"</t>
  </si>
  <si>
    <t>Kapitalni projekt "Uređenje groblja"</t>
  </si>
  <si>
    <t>Kapitalni projekt "Uređenje izvorišta i jezera Rilac"</t>
  </si>
  <si>
    <t>198/30</t>
  </si>
  <si>
    <t>239/10/0</t>
  </si>
  <si>
    <t>6/780</t>
  </si>
  <si>
    <t>4/687 m</t>
  </si>
  <si>
    <t>12</t>
  </si>
  <si>
    <t>110 t</t>
  </si>
  <si>
    <t>105 t</t>
  </si>
  <si>
    <t>111,662 t</t>
  </si>
  <si>
    <t>10/20%</t>
  </si>
  <si>
    <t>Broj objekata</t>
  </si>
  <si>
    <t>1/2</t>
  </si>
  <si>
    <t>PLAN RAZVOJNIH PROGRAMA OPĆINE RIBNIK ZA 2020. GODINU SA PROJEKCIJAMA ZA 2021. I 2022. GODINU</t>
  </si>
  <si>
    <t>U Ribniku, 12. prosinca 2019. godine</t>
  </si>
  <si>
    <t>PREDSJEDNIK OPĆINSKOG VIJEĆA:</t>
  </si>
  <si>
    <t>Nikola Dolinar</t>
  </si>
  <si>
    <t>URBROJ: 2133/21-01-19-8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</si>
</sst>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</font>
    <font>
      <b/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sz val="8"/>
      <color rgb="FF002060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8"/>
      <color theme="4"/>
      <name val="Calibri"/>
      <family val="2"/>
      <charset val="238"/>
      <scheme val="minor"/>
    </font>
    <font>
      <sz val="10"/>
      <color rgb="FF7030A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97">
    <xf numFmtId="0" fontId="0" fillId="0" borderId="0" xfId="0"/>
    <xf numFmtId="0" fontId="5" fillId="0" borderId="0" xfId="0" applyFont="1"/>
    <xf numFmtId="0" fontId="6" fillId="0" borderId="0" xfId="0" applyFont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7" fillId="0" borderId="0" xfId="0" applyFont="1"/>
    <xf numFmtId="0" fontId="10" fillId="0" borderId="1" xfId="0" applyFont="1" applyBorder="1" applyAlignment="1">
      <alignment horizontal="center"/>
    </xf>
    <xf numFmtId="0" fontId="9" fillId="0" borderId="0" xfId="0" applyFont="1"/>
    <xf numFmtId="49" fontId="5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49" fontId="0" fillId="0" borderId="0" xfId="0" applyNumberFormat="1"/>
    <xf numFmtId="0" fontId="11" fillId="0" borderId="1" xfId="0" applyFon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9" fontId="1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49" fontId="4" fillId="0" borderId="1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/>
    </xf>
    <xf numFmtId="12" fontId="4" fillId="0" borderId="1" xfId="0" applyNumberFormat="1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12" fillId="0" borderId="1" xfId="0" applyFont="1" applyBorder="1"/>
    <xf numFmtId="4" fontId="12" fillId="0" borderId="1" xfId="0" applyNumberFormat="1" applyFont="1" applyBorder="1"/>
    <xf numFmtId="0" fontId="12" fillId="0" borderId="1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4" fontId="14" fillId="0" borderId="0" xfId="0" applyNumberFormat="1" applyFont="1" applyBorder="1"/>
    <xf numFmtId="49" fontId="14" fillId="0" borderId="0" xfId="0" applyNumberFormat="1" applyFont="1" applyBorder="1" applyAlignment="1">
      <alignment horizontal="center"/>
    </xf>
    <xf numFmtId="0" fontId="10" fillId="0" borderId="0" xfId="0" applyFont="1"/>
    <xf numFmtId="0" fontId="4" fillId="0" borderId="0" xfId="0" applyFont="1"/>
    <xf numFmtId="49" fontId="4" fillId="0" borderId="0" xfId="0" applyNumberFormat="1" applyFont="1"/>
    <xf numFmtId="4" fontId="11" fillId="0" borderId="1" xfId="0" applyNumberFormat="1" applyFont="1" applyBorder="1"/>
    <xf numFmtId="0" fontId="15" fillId="0" borderId="1" xfId="0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/>
    </xf>
    <xf numFmtId="0" fontId="10" fillId="0" borderId="4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top" textRotation="90" wrapText="1"/>
    </xf>
    <xf numFmtId="0" fontId="11" fillId="0" borderId="0" xfId="0" applyFont="1" applyBorder="1" applyAlignment="1">
      <alignment horizontal="center"/>
    </xf>
    <xf numFmtId="4" fontId="11" fillId="0" borderId="0" xfId="0" applyNumberFormat="1" applyFont="1" applyBorder="1"/>
    <xf numFmtId="49" fontId="11" fillId="0" borderId="0" xfId="0" applyNumberFormat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Alignment="1"/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textRotation="90" wrapText="1"/>
    </xf>
    <xf numFmtId="0" fontId="10" fillId="0" borderId="4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textRotation="90" wrapText="1"/>
    </xf>
    <xf numFmtId="0" fontId="8" fillId="0" borderId="4" xfId="0" applyFont="1" applyBorder="1" applyAlignment="1">
      <alignment horizontal="center" textRotation="90" wrapText="1"/>
    </xf>
    <xf numFmtId="0" fontId="8" fillId="0" borderId="3" xfId="0" applyFont="1" applyBorder="1" applyAlignment="1">
      <alignment horizontal="center" textRotation="90" wrapText="1"/>
    </xf>
    <xf numFmtId="0" fontId="10" fillId="0" borderId="2" xfId="0" applyFont="1" applyBorder="1" applyAlignment="1">
      <alignment horizontal="center" textRotation="90" wrapText="1"/>
    </xf>
    <xf numFmtId="0" fontId="10" fillId="0" borderId="4" xfId="0" applyFont="1" applyBorder="1" applyAlignment="1">
      <alignment horizontal="center" textRotation="90" wrapText="1"/>
    </xf>
    <xf numFmtId="0" fontId="10" fillId="0" borderId="3" xfId="0" applyFont="1" applyBorder="1" applyAlignment="1">
      <alignment horizontal="center" textRotation="90" wrapText="1"/>
    </xf>
    <xf numFmtId="0" fontId="4" fillId="0" borderId="4" xfId="0" applyFont="1" applyBorder="1" applyAlignment="1">
      <alignment horizontal="center" textRotation="90" wrapText="1"/>
    </xf>
    <xf numFmtId="0" fontId="10" fillId="0" borderId="3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textRotation="90" wrapText="1"/>
    </xf>
  </cellXfs>
  <cellStyles count="2">
    <cellStyle name="Normalno" xfId="0" builtinId="0"/>
    <cellStyle name="Obično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129"/>
  <sheetViews>
    <sheetView tabSelected="1" view="pageLayout" topLeftCell="A79" zoomScaleNormal="100" workbookViewId="0">
      <selection activeCell="A82" sqref="A82"/>
    </sheetView>
  </sheetViews>
  <sheetFormatPr defaultRowHeight="15" x14ac:dyDescent="0.25"/>
  <cols>
    <col min="1" max="1" width="4.85546875" style="6" customWidth="1"/>
    <col min="2" max="2" width="7.7109375" style="8" customWidth="1"/>
    <col min="3" max="3" width="7.42578125" customWidth="1"/>
    <col min="4" max="4" width="12.7109375" customWidth="1"/>
    <col min="5" max="5" width="11.7109375" customWidth="1"/>
    <col min="6" max="6" width="11.5703125" customWidth="1"/>
    <col min="7" max="7" width="11.42578125" customWidth="1"/>
    <col min="8" max="8" width="11.85546875" customWidth="1"/>
    <col min="9" max="9" width="11.5703125" customWidth="1"/>
    <col min="10" max="10" width="10.28515625" customWidth="1"/>
    <col min="11" max="11" width="7.7109375" customWidth="1"/>
    <col min="12" max="12" width="7" customWidth="1"/>
    <col min="13" max="13" width="7.28515625" customWidth="1"/>
    <col min="14" max="14" width="7" style="11" customWidth="1"/>
  </cols>
  <sheetData>
    <row r="2" spans="1:14" x14ac:dyDescent="0.25">
      <c r="A2" s="68" t="s">
        <v>240</v>
      </c>
      <c r="B2" s="68"/>
      <c r="C2" s="69"/>
      <c r="D2" s="69"/>
      <c r="E2" s="69"/>
      <c r="F2" s="69"/>
      <c r="G2" s="70"/>
      <c r="H2" s="70"/>
      <c r="I2" s="70"/>
      <c r="J2" s="70"/>
      <c r="K2" s="70"/>
      <c r="L2" s="70"/>
      <c r="M2" s="70"/>
      <c r="N2" s="70"/>
    </row>
    <row r="3" spans="1:14" x14ac:dyDescent="0.25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</row>
    <row r="4" spans="1:14" x14ac:dyDescent="0.25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</row>
    <row r="5" spans="1:14" x14ac:dyDescent="0.25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</row>
    <row r="7" spans="1:14" s="1" customFormat="1" ht="27" customHeight="1" x14ac:dyDescent="0.2">
      <c r="A7" s="77" t="s">
        <v>0</v>
      </c>
      <c r="B7" s="75" t="s">
        <v>59</v>
      </c>
      <c r="C7" s="79" t="s">
        <v>57</v>
      </c>
      <c r="D7" s="81" t="s">
        <v>4</v>
      </c>
      <c r="E7" s="79" t="s">
        <v>212</v>
      </c>
      <c r="F7" s="79" t="s">
        <v>213</v>
      </c>
      <c r="G7" s="79" t="s">
        <v>214</v>
      </c>
      <c r="H7" s="79" t="s">
        <v>197</v>
      </c>
      <c r="I7" s="79" t="s">
        <v>215</v>
      </c>
      <c r="J7" s="79" t="s">
        <v>1</v>
      </c>
      <c r="K7" s="17" t="s">
        <v>2</v>
      </c>
      <c r="L7" s="86" t="s">
        <v>3</v>
      </c>
      <c r="M7" s="86"/>
      <c r="N7" s="86"/>
    </row>
    <row r="8" spans="1:14" s="1" customFormat="1" ht="28.5" customHeight="1" x14ac:dyDescent="0.2">
      <c r="A8" s="78"/>
      <c r="B8" s="76"/>
      <c r="C8" s="80"/>
      <c r="D8" s="80"/>
      <c r="E8" s="82"/>
      <c r="F8" s="82"/>
      <c r="G8" s="82"/>
      <c r="H8" s="80"/>
      <c r="I8" s="80"/>
      <c r="J8" s="80"/>
      <c r="K8" s="18" t="s">
        <v>149</v>
      </c>
      <c r="L8" s="18" t="s">
        <v>180</v>
      </c>
      <c r="M8" s="26" t="s">
        <v>198</v>
      </c>
      <c r="N8" s="36" t="s">
        <v>216</v>
      </c>
    </row>
    <row r="9" spans="1:14" s="1" customFormat="1" ht="12.75" x14ac:dyDescent="0.2">
      <c r="A9" s="5">
        <v>1</v>
      </c>
      <c r="B9" s="7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  <c r="H9" s="3">
        <v>8</v>
      </c>
      <c r="I9" s="3">
        <v>9</v>
      </c>
      <c r="J9" s="3">
        <v>10</v>
      </c>
      <c r="K9" s="3">
        <v>11</v>
      </c>
      <c r="L9" s="3">
        <v>12</v>
      </c>
      <c r="M9" s="3">
        <v>13</v>
      </c>
      <c r="N9" s="10" t="s">
        <v>179</v>
      </c>
    </row>
    <row r="10" spans="1:14" s="1" customFormat="1" ht="44.25" customHeight="1" x14ac:dyDescent="0.2">
      <c r="A10" s="87" t="s">
        <v>166</v>
      </c>
      <c r="B10" s="83" t="s">
        <v>60</v>
      </c>
      <c r="C10" s="19" t="s">
        <v>8</v>
      </c>
      <c r="D10" s="20" t="s">
        <v>94</v>
      </c>
      <c r="E10" s="21">
        <f>SUM(E11:E17)</f>
        <v>583703.91</v>
      </c>
      <c r="F10" s="21">
        <f>SUM(F11:F17)</f>
        <v>858600</v>
      </c>
      <c r="G10" s="21">
        <f>SUM(G11:G17)</f>
        <v>899500</v>
      </c>
      <c r="H10" s="21">
        <f t="shared" ref="H10:I10" si="0">SUM(H11:H17)</f>
        <v>929000</v>
      </c>
      <c r="I10" s="21">
        <f t="shared" si="0"/>
        <v>904000</v>
      </c>
      <c r="J10" s="22" t="s">
        <v>63</v>
      </c>
      <c r="K10" s="22" t="s">
        <v>63</v>
      </c>
      <c r="L10" s="52" t="s">
        <v>63</v>
      </c>
      <c r="M10" s="52" t="s">
        <v>63</v>
      </c>
      <c r="N10" s="53" t="s">
        <v>63</v>
      </c>
    </row>
    <row r="11" spans="1:14" s="1" customFormat="1" ht="58.5" customHeight="1" x14ac:dyDescent="0.2">
      <c r="A11" s="88"/>
      <c r="B11" s="84"/>
      <c r="C11" s="23" t="s">
        <v>6</v>
      </c>
      <c r="D11" s="24" t="s">
        <v>15</v>
      </c>
      <c r="E11" s="25">
        <v>378404.86</v>
      </c>
      <c r="F11" s="25">
        <v>578000</v>
      </c>
      <c r="G11" s="25">
        <v>578000</v>
      </c>
      <c r="H11" s="25">
        <v>546500</v>
      </c>
      <c r="I11" s="25">
        <v>546500</v>
      </c>
      <c r="J11" s="18" t="s">
        <v>67</v>
      </c>
      <c r="K11" s="26" t="s">
        <v>229</v>
      </c>
      <c r="L11" s="54" t="s">
        <v>138</v>
      </c>
      <c r="M11" s="54" t="s">
        <v>139</v>
      </c>
      <c r="N11" s="55" t="s">
        <v>140</v>
      </c>
    </row>
    <row r="12" spans="1:14" s="1" customFormat="1" ht="67.5" customHeight="1" x14ac:dyDescent="0.2">
      <c r="A12" s="88"/>
      <c r="B12" s="84"/>
      <c r="C12" s="27" t="s">
        <v>95</v>
      </c>
      <c r="D12" s="18" t="s">
        <v>135</v>
      </c>
      <c r="E12" s="28">
        <v>38816.53</v>
      </c>
      <c r="F12" s="28">
        <v>0</v>
      </c>
      <c r="G12" s="28">
        <v>37000</v>
      </c>
      <c r="H12" s="29">
        <v>95000</v>
      </c>
      <c r="I12" s="28">
        <v>95000</v>
      </c>
      <c r="J12" s="18" t="s">
        <v>92</v>
      </c>
      <c r="K12" s="18" t="s">
        <v>63</v>
      </c>
      <c r="L12" s="56" t="s">
        <v>141</v>
      </c>
      <c r="M12" s="56" t="s">
        <v>141</v>
      </c>
      <c r="N12" s="56" t="s">
        <v>141</v>
      </c>
    </row>
    <row r="13" spans="1:14" s="1" customFormat="1" ht="84.75" customHeight="1" x14ac:dyDescent="0.2">
      <c r="A13" s="88"/>
      <c r="B13" s="84"/>
      <c r="C13" s="27" t="s">
        <v>96</v>
      </c>
      <c r="D13" s="18" t="s">
        <v>13</v>
      </c>
      <c r="E13" s="28">
        <v>148191.47</v>
      </c>
      <c r="F13" s="28">
        <v>175000</v>
      </c>
      <c r="G13" s="28">
        <v>175000</v>
      </c>
      <c r="H13" s="29">
        <v>160000</v>
      </c>
      <c r="I13" s="28">
        <v>160000</v>
      </c>
      <c r="J13" s="18" t="s">
        <v>66</v>
      </c>
      <c r="K13" s="30">
        <v>15</v>
      </c>
      <c r="L13" s="57">
        <v>10</v>
      </c>
      <c r="M13" s="57">
        <v>10</v>
      </c>
      <c r="N13" s="58" t="s">
        <v>207</v>
      </c>
    </row>
    <row r="14" spans="1:14" s="1" customFormat="1" ht="78.75" customHeight="1" x14ac:dyDescent="0.2">
      <c r="A14" s="88"/>
      <c r="B14" s="84"/>
      <c r="C14" s="27" t="s">
        <v>97</v>
      </c>
      <c r="D14" s="18" t="s">
        <v>5</v>
      </c>
      <c r="E14" s="28">
        <v>14691.05</v>
      </c>
      <c r="F14" s="28">
        <v>15000</v>
      </c>
      <c r="G14" s="28">
        <v>15000</v>
      </c>
      <c r="H14" s="29">
        <v>20000</v>
      </c>
      <c r="I14" s="28">
        <v>25000</v>
      </c>
      <c r="J14" s="18" t="s">
        <v>66</v>
      </c>
      <c r="K14" s="18">
        <v>22</v>
      </c>
      <c r="L14" s="56">
        <v>30</v>
      </c>
      <c r="M14" s="56">
        <v>30</v>
      </c>
      <c r="N14" s="56">
        <v>30</v>
      </c>
    </row>
    <row r="15" spans="1:14" s="1" customFormat="1" ht="69.75" customHeight="1" x14ac:dyDescent="0.2">
      <c r="A15" s="88"/>
      <c r="B15" s="84"/>
      <c r="C15" s="27" t="s">
        <v>98</v>
      </c>
      <c r="D15" s="18" t="s">
        <v>7</v>
      </c>
      <c r="E15" s="28">
        <v>3600</v>
      </c>
      <c r="F15" s="28">
        <v>3600</v>
      </c>
      <c r="G15" s="28">
        <v>7500</v>
      </c>
      <c r="H15" s="29">
        <v>7500</v>
      </c>
      <c r="I15" s="28">
        <v>7500</v>
      </c>
      <c r="J15" s="18" t="s">
        <v>182</v>
      </c>
      <c r="K15" s="31" t="s">
        <v>181</v>
      </c>
      <c r="L15" s="59" t="s">
        <v>181</v>
      </c>
      <c r="M15" s="59" t="s">
        <v>181</v>
      </c>
      <c r="N15" s="59" t="s">
        <v>181</v>
      </c>
    </row>
    <row r="16" spans="1:14" s="1" customFormat="1" ht="54" customHeight="1" x14ac:dyDescent="0.2">
      <c r="A16" s="88"/>
      <c r="B16" s="84"/>
      <c r="C16" s="27" t="s">
        <v>99</v>
      </c>
      <c r="D16" s="18" t="s">
        <v>10</v>
      </c>
      <c r="E16" s="28">
        <v>0</v>
      </c>
      <c r="F16" s="28">
        <v>17000</v>
      </c>
      <c r="G16" s="28">
        <v>17000</v>
      </c>
      <c r="H16" s="29">
        <v>0</v>
      </c>
      <c r="I16" s="28">
        <v>0</v>
      </c>
      <c r="J16" s="24" t="s">
        <v>65</v>
      </c>
      <c r="K16" s="32">
        <v>0</v>
      </c>
      <c r="L16" s="32">
        <v>0.52</v>
      </c>
      <c r="M16" s="32">
        <v>0</v>
      </c>
      <c r="N16" s="32">
        <v>0</v>
      </c>
    </row>
    <row r="17" spans="1:15" s="1" customFormat="1" ht="45" customHeight="1" x14ac:dyDescent="0.2">
      <c r="A17" s="88"/>
      <c r="B17" s="94"/>
      <c r="C17" s="27" t="s">
        <v>100</v>
      </c>
      <c r="D17" s="18" t="s">
        <v>101</v>
      </c>
      <c r="E17" s="28">
        <v>0</v>
      </c>
      <c r="F17" s="28">
        <v>70000</v>
      </c>
      <c r="G17" s="28">
        <v>70000</v>
      </c>
      <c r="H17" s="29">
        <v>100000</v>
      </c>
      <c r="I17" s="28">
        <v>70000</v>
      </c>
      <c r="J17" s="24" t="s">
        <v>65</v>
      </c>
      <c r="K17" s="32">
        <v>0.36499999999999999</v>
      </c>
      <c r="L17" s="32">
        <v>0.68</v>
      </c>
      <c r="M17" s="32">
        <v>0.68</v>
      </c>
      <c r="N17" s="32">
        <v>0.68</v>
      </c>
    </row>
    <row r="18" spans="1:15" s="1" customFormat="1" ht="40.5" customHeight="1" x14ac:dyDescent="0.2">
      <c r="A18" s="88"/>
      <c r="B18" s="83" t="s">
        <v>153</v>
      </c>
      <c r="C18" s="19" t="s">
        <v>9</v>
      </c>
      <c r="D18" s="20" t="s">
        <v>102</v>
      </c>
      <c r="E18" s="21">
        <f>SUM(E19:E22)</f>
        <v>174536.24000000002</v>
      </c>
      <c r="F18" s="21">
        <f>SUM(F19:F22)</f>
        <v>295000</v>
      </c>
      <c r="G18" s="21">
        <f>SUM(G19:G22)</f>
        <v>235000</v>
      </c>
      <c r="H18" s="21">
        <f t="shared" ref="H18:I18" si="1">SUM(H19:H22)</f>
        <v>215000</v>
      </c>
      <c r="I18" s="21">
        <f t="shared" si="1"/>
        <v>215000</v>
      </c>
      <c r="J18" s="22" t="s">
        <v>63</v>
      </c>
      <c r="K18" s="22" t="s">
        <v>63</v>
      </c>
      <c r="L18" s="22" t="s">
        <v>63</v>
      </c>
      <c r="M18" s="22" t="s">
        <v>63</v>
      </c>
      <c r="N18" s="44" t="s">
        <v>63</v>
      </c>
      <c r="O18" s="2"/>
    </row>
    <row r="19" spans="1:15" s="1" customFormat="1" ht="65.25" customHeight="1" x14ac:dyDescent="0.2">
      <c r="A19" s="88"/>
      <c r="B19" s="84"/>
      <c r="C19" s="34" t="s">
        <v>103</v>
      </c>
      <c r="D19" s="26" t="s">
        <v>17</v>
      </c>
      <c r="E19" s="28">
        <v>60482.02</v>
      </c>
      <c r="F19" s="28">
        <v>80000</v>
      </c>
      <c r="G19" s="28">
        <v>70000</v>
      </c>
      <c r="H19" s="28">
        <v>70000</v>
      </c>
      <c r="I19" s="28">
        <v>70000</v>
      </c>
      <c r="J19" s="17" t="s">
        <v>68</v>
      </c>
      <c r="K19" s="18" t="s">
        <v>230</v>
      </c>
      <c r="L19" s="31" t="s">
        <v>183</v>
      </c>
      <c r="M19" s="31" t="s">
        <v>183</v>
      </c>
      <c r="N19" s="31" t="s">
        <v>183</v>
      </c>
    </row>
    <row r="20" spans="1:15" s="1" customFormat="1" ht="45" x14ac:dyDescent="0.2">
      <c r="A20" s="88"/>
      <c r="B20" s="84"/>
      <c r="C20" s="35" t="s">
        <v>104</v>
      </c>
      <c r="D20" s="18" t="s">
        <v>105</v>
      </c>
      <c r="E20" s="28">
        <v>26100.58</v>
      </c>
      <c r="F20" s="28">
        <v>35000</v>
      </c>
      <c r="G20" s="28">
        <v>35000</v>
      </c>
      <c r="H20" s="28">
        <v>20000</v>
      </c>
      <c r="I20" s="28">
        <v>20000</v>
      </c>
      <c r="J20" s="18" t="s">
        <v>70</v>
      </c>
      <c r="K20" s="26" t="s">
        <v>231</v>
      </c>
      <c r="L20" s="26" t="s">
        <v>231</v>
      </c>
      <c r="M20" s="26" t="s">
        <v>231</v>
      </c>
      <c r="N20" s="26" t="s">
        <v>231</v>
      </c>
    </row>
    <row r="21" spans="1:15" s="1" customFormat="1" ht="66.75" customHeight="1" x14ac:dyDescent="0.2">
      <c r="A21" s="88"/>
      <c r="B21" s="84"/>
      <c r="C21" s="35" t="s">
        <v>106</v>
      </c>
      <c r="D21" s="18" t="s">
        <v>19</v>
      </c>
      <c r="E21" s="28">
        <v>20804.79</v>
      </c>
      <c r="F21" s="28">
        <v>30000</v>
      </c>
      <c r="G21" s="28">
        <v>30000</v>
      </c>
      <c r="H21" s="28">
        <v>25000</v>
      </c>
      <c r="I21" s="28">
        <v>25000</v>
      </c>
      <c r="J21" s="17" t="s">
        <v>71</v>
      </c>
      <c r="K21" s="18" t="s">
        <v>81</v>
      </c>
      <c r="L21" s="18" t="s">
        <v>81</v>
      </c>
      <c r="M21" s="18" t="s">
        <v>81</v>
      </c>
      <c r="N21" s="18" t="s">
        <v>81</v>
      </c>
    </row>
    <row r="22" spans="1:15" s="1" customFormat="1" ht="78" customHeight="1" x14ac:dyDescent="0.2">
      <c r="A22" s="88"/>
      <c r="B22" s="84"/>
      <c r="C22" s="35" t="s">
        <v>107</v>
      </c>
      <c r="D22" s="18" t="s">
        <v>18</v>
      </c>
      <c r="E22" s="28">
        <v>67148.850000000006</v>
      </c>
      <c r="F22" s="28">
        <v>150000</v>
      </c>
      <c r="G22" s="28">
        <v>100000</v>
      </c>
      <c r="H22" s="28">
        <v>100000</v>
      </c>
      <c r="I22" s="28">
        <v>100000</v>
      </c>
      <c r="J22" s="17" t="s">
        <v>93</v>
      </c>
      <c r="K22" s="36" t="s">
        <v>184</v>
      </c>
      <c r="L22" s="36" t="s">
        <v>184</v>
      </c>
      <c r="M22" s="36" t="s">
        <v>184</v>
      </c>
      <c r="N22" s="36" t="s">
        <v>184</v>
      </c>
    </row>
    <row r="23" spans="1:15" s="1" customFormat="1" ht="56.25" customHeight="1" x14ac:dyDescent="0.2">
      <c r="A23" s="88"/>
      <c r="B23" s="85"/>
      <c r="C23" s="19" t="s">
        <v>35</v>
      </c>
      <c r="D23" s="20" t="s">
        <v>109</v>
      </c>
      <c r="E23" s="21">
        <f>SUM(E24:E25)</f>
        <v>86963.489999999991</v>
      </c>
      <c r="F23" s="21">
        <f>SUM(F24:F25)</f>
        <v>77000</v>
      </c>
      <c r="G23" s="21">
        <f>SUM(G24:G25)</f>
        <v>177000</v>
      </c>
      <c r="H23" s="21">
        <f t="shared" ref="H23:I23" si="2">SUM(H24:H25)</f>
        <v>81300</v>
      </c>
      <c r="I23" s="21">
        <f t="shared" si="2"/>
        <v>81300</v>
      </c>
      <c r="J23" s="22" t="s">
        <v>63</v>
      </c>
      <c r="K23" s="22" t="s">
        <v>63</v>
      </c>
      <c r="L23" s="22" t="s">
        <v>63</v>
      </c>
      <c r="M23" s="22" t="s">
        <v>63</v>
      </c>
      <c r="N23" s="44" t="s">
        <v>63</v>
      </c>
    </row>
    <row r="24" spans="1:15" s="1" customFormat="1" ht="41.25" customHeight="1" x14ac:dyDescent="0.2">
      <c r="A24" s="88"/>
      <c r="B24" s="85"/>
      <c r="C24" s="35" t="s">
        <v>37</v>
      </c>
      <c r="D24" s="18" t="s">
        <v>46</v>
      </c>
      <c r="E24" s="28">
        <v>80361.45</v>
      </c>
      <c r="F24" s="28">
        <v>70000</v>
      </c>
      <c r="G24" s="28">
        <v>170000</v>
      </c>
      <c r="H24" s="28">
        <v>71300</v>
      </c>
      <c r="I24" s="28">
        <v>71300</v>
      </c>
      <c r="J24" s="18" t="s">
        <v>77</v>
      </c>
      <c r="K24" s="18" t="s">
        <v>157</v>
      </c>
      <c r="L24" s="18" t="s">
        <v>83</v>
      </c>
      <c r="M24" s="18" t="s">
        <v>83</v>
      </c>
      <c r="N24" s="18" t="s">
        <v>83</v>
      </c>
    </row>
    <row r="25" spans="1:15" s="1" customFormat="1" ht="63.75" customHeight="1" x14ac:dyDescent="0.2">
      <c r="A25" s="88"/>
      <c r="B25" s="85"/>
      <c r="C25" s="35" t="s">
        <v>39</v>
      </c>
      <c r="D25" s="18" t="s">
        <v>150</v>
      </c>
      <c r="E25" s="28">
        <v>6602.04</v>
      </c>
      <c r="F25" s="28">
        <v>7000</v>
      </c>
      <c r="G25" s="28">
        <v>7000</v>
      </c>
      <c r="H25" s="28">
        <v>10000</v>
      </c>
      <c r="I25" s="28">
        <v>10000</v>
      </c>
      <c r="J25" s="18" t="s">
        <v>78</v>
      </c>
      <c r="K25" s="26">
        <v>1</v>
      </c>
      <c r="L25" s="26">
        <v>2</v>
      </c>
      <c r="M25" s="26">
        <v>2</v>
      </c>
      <c r="N25" s="36" t="s">
        <v>82</v>
      </c>
    </row>
    <row r="26" spans="1:15" s="1" customFormat="1" ht="33" customHeight="1" x14ac:dyDescent="0.2">
      <c r="A26" s="88"/>
      <c r="B26" s="85"/>
      <c r="C26" s="19" t="s">
        <v>127</v>
      </c>
      <c r="D26" s="20" t="s">
        <v>128</v>
      </c>
      <c r="E26" s="21">
        <f>SUM(E27:E39)</f>
        <v>613797.41</v>
      </c>
      <c r="F26" s="21">
        <f t="shared" ref="F26:I26" si="3">SUM(F27:F39)</f>
        <v>640000</v>
      </c>
      <c r="G26" s="21">
        <f t="shared" si="3"/>
        <v>1150000</v>
      </c>
      <c r="H26" s="21">
        <f t="shared" si="3"/>
        <v>940700</v>
      </c>
      <c r="I26" s="21">
        <f t="shared" si="3"/>
        <v>941700</v>
      </c>
      <c r="J26" s="22" t="s">
        <v>63</v>
      </c>
      <c r="K26" s="22" t="s">
        <v>63</v>
      </c>
      <c r="L26" s="22" t="s">
        <v>63</v>
      </c>
      <c r="M26" s="22" t="s">
        <v>63</v>
      </c>
      <c r="N26" s="44" t="s">
        <v>63</v>
      </c>
    </row>
    <row r="27" spans="1:15" s="1" customFormat="1" ht="60" customHeight="1" x14ac:dyDescent="0.2">
      <c r="A27" s="88"/>
      <c r="B27" s="85"/>
      <c r="C27" s="35" t="s">
        <v>129</v>
      </c>
      <c r="D27" s="18" t="s">
        <v>146</v>
      </c>
      <c r="E27" s="28">
        <v>0</v>
      </c>
      <c r="F27" s="28">
        <v>5000</v>
      </c>
      <c r="G27" s="28">
        <v>0</v>
      </c>
      <c r="H27" s="28">
        <v>0</v>
      </c>
      <c r="I27" s="28">
        <v>0</v>
      </c>
      <c r="J27" s="18" t="s">
        <v>142</v>
      </c>
      <c r="K27" s="37" t="s">
        <v>158</v>
      </c>
      <c r="L27" s="37">
        <v>0</v>
      </c>
      <c r="M27" s="37">
        <v>0</v>
      </c>
      <c r="N27" s="37">
        <v>0</v>
      </c>
    </row>
    <row r="28" spans="1:15" s="1" customFormat="1" ht="55.5" customHeight="1" x14ac:dyDescent="0.2">
      <c r="A28" s="88"/>
      <c r="B28" s="85"/>
      <c r="C28" s="35" t="s">
        <v>130</v>
      </c>
      <c r="D28" s="18" t="s">
        <v>147</v>
      </c>
      <c r="E28" s="28">
        <v>588078.66</v>
      </c>
      <c r="F28" s="28">
        <v>220000</v>
      </c>
      <c r="G28" s="28">
        <v>300000</v>
      </c>
      <c r="H28" s="28">
        <v>275700</v>
      </c>
      <c r="I28" s="28">
        <v>241700</v>
      </c>
      <c r="J28" s="18" t="s">
        <v>86</v>
      </c>
      <c r="K28" s="38" t="s">
        <v>232</v>
      </c>
      <c r="L28" s="30" t="s">
        <v>159</v>
      </c>
      <c r="M28" s="30" t="s">
        <v>161</v>
      </c>
      <c r="N28" s="30" t="s">
        <v>160</v>
      </c>
    </row>
    <row r="29" spans="1:15" s="1" customFormat="1" ht="105.75" customHeight="1" x14ac:dyDescent="0.2">
      <c r="A29" s="88"/>
      <c r="B29" s="85"/>
      <c r="C29" s="35" t="s">
        <v>131</v>
      </c>
      <c r="D29" s="18" t="s">
        <v>172</v>
      </c>
      <c r="E29" s="28">
        <v>24468.75</v>
      </c>
      <c r="F29" s="28">
        <v>20000</v>
      </c>
      <c r="G29" s="28">
        <v>20000</v>
      </c>
      <c r="H29" s="28">
        <v>0</v>
      </c>
      <c r="I29" s="28">
        <v>0</v>
      </c>
      <c r="J29" s="18" t="s">
        <v>69</v>
      </c>
      <c r="K29" s="26">
        <v>0</v>
      </c>
      <c r="L29" s="26" t="s">
        <v>237</v>
      </c>
      <c r="M29" s="26" t="s">
        <v>210</v>
      </c>
      <c r="N29" s="26" t="s">
        <v>210</v>
      </c>
    </row>
    <row r="30" spans="1:15" s="1" customFormat="1" ht="56.25" x14ac:dyDescent="0.2">
      <c r="A30" s="88"/>
      <c r="B30" s="85"/>
      <c r="C30" s="35" t="s">
        <v>132</v>
      </c>
      <c r="D30" s="18" t="s">
        <v>148</v>
      </c>
      <c r="E30" s="28">
        <v>0</v>
      </c>
      <c r="F30" s="28">
        <v>15000</v>
      </c>
      <c r="G30" s="28">
        <v>30000</v>
      </c>
      <c r="H30" s="28">
        <v>30000</v>
      </c>
      <c r="I30" s="28">
        <v>30000</v>
      </c>
      <c r="J30" s="18" t="s">
        <v>143</v>
      </c>
      <c r="K30" s="26">
        <v>0</v>
      </c>
      <c r="L30" s="26">
        <v>2</v>
      </c>
      <c r="M30" s="26">
        <v>2</v>
      </c>
      <c r="N30" s="36" t="s">
        <v>82</v>
      </c>
    </row>
    <row r="31" spans="1:15" s="1" customFormat="1" ht="162" customHeight="1" x14ac:dyDescent="0.2">
      <c r="A31" s="88"/>
      <c r="B31" s="85"/>
      <c r="C31" s="35" t="s">
        <v>133</v>
      </c>
      <c r="D31" s="18" t="s">
        <v>205</v>
      </c>
      <c r="E31" s="28">
        <v>0</v>
      </c>
      <c r="F31" s="28">
        <v>30000</v>
      </c>
      <c r="G31" s="28">
        <v>0</v>
      </c>
      <c r="H31" s="28">
        <v>0</v>
      </c>
      <c r="I31" s="28">
        <v>0</v>
      </c>
      <c r="J31" s="24" t="s">
        <v>156</v>
      </c>
      <c r="K31" s="39">
        <v>0</v>
      </c>
      <c r="L31" s="39">
        <v>0</v>
      </c>
      <c r="M31" s="39">
        <v>0</v>
      </c>
      <c r="N31" s="39">
        <v>0</v>
      </c>
    </row>
    <row r="32" spans="1:15" s="1" customFormat="1" ht="66" customHeight="1" x14ac:dyDescent="0.2">
      <c r="A32" s="88"/>
      <c r="B32" s="85"/>
      <c r="C32" s="35" t="s">
        <v>134</v>
      </c>
      <c r="D32" s="18" t="s">
        <v>162</v>
      </c>
      <c r="E32" s="28">
        <v>0</v>
      </c>
      <c r="F32" s="28">
        <v>20000</v>
      </c>
      <c r="G32" s="28">
        <v>20000</v>
      </c>
      <c r="H32" s="28">
        <v>65000</v>
      </c>
      <c r="I32" s="28">
        <v>100000</v>
      </c>
      <c r="J32" s="24" t="s">
        <v>155</v>
      </c>
      <c r="K32" s="40" t="s">
        <v>209</v>
      </c>
      <c r="L32" s="39">
        <v>1</v>
      </c>
      <c r="M32" s="39">
        <v>1</v>
      </c>
      <c r="N32" s="39">
        <v>1</v>
      </c>
    </row>
    <row r="33" spans="1:14" s="1" customFormat="1" ht="66" customHeight="1" x14ac:dyDescent="0.2">
      <c r="A33" s="88"/>
      <c r="B33" s="85"/>
      <c r="C33" s="35" t="s">
        <v>173</v>
      </c>
      <c r="D33" s="18" t="s">
        <v>174</v>
      </c>
      <c r="E33" s="28">
        <v>0</v>
      </c>
      <c r="F33" s="28">
        <v>300000</v>
      </c>
      <c r="G33" s="28">
        <v>200000</v>
      </c>
      <c r="H33" s="28">
        <v>500000</v>
      </c>
      <c r="I33" s="28">
        <v>500000</v>
      </c>
      <c r="J33" s="18" t="s">
        <v>194</v>
      </c>
      <c r="K33" s="36">
        <v>0</v>
      </c>
      <c r="L33" s="9" t="s">
        <v>195</v>
      </c>
      <c r="M33" s="9" t="s">
        <v>196</v>
      </c>
      <c r="N33" s="9" t="s">
        <v>196</v>
      </c>
    </row>
    <row r="34" spans="1:14" s="1" customFormat="1" ht="66" customHeight="1" x14ac:dyDescent="0.2">
      <c r="A34" s="88"/>
      <c r="B34" s="85"/>
      <c r="C34" s="35" t="s">
        <v>175</v>
      </c>
      <c r="D34" s="18" t="s">
        <v>56</v>
      </c>
      <c r="E34" s="28">
        <v>1250</v>
      </c>
      <c r="F34" s="28">
        <v>30000</v>
      </c>
      <c r="G34" s="28">
        <v>30000</v>
      </c>
      <c r="H34" s="28">
        <v>30000</v>
      </c>
      <c r="I34" s="28">
        <v>30000</v>
      </c>
      <c r="J34" s="18" t="s">
        <v>84</v>
      </c>
      <c r="K34" s="36" t="s">
        <v>208</v>
      </c>
      <c r="L34" s="36" t="s">
        <v>85</v>
      </c>
      <c r="M34" s="36" t="s">
        <v>85</v>
      </c>
      <c r="N34" s="36" t="s">
        <v>85</v>
      </c>
    </row>
    <row r="35" spans="1:14" s="1" customFormat="1" ht="66" customHeight="1" x14ac:dyDescent="0.2">
      <c r="A35" s="88"/>
      <c r="B35" s="85"/>
      <c r="C35" s="35" t="s">
        <v>176</v>
      </c>
      <c r="D35" s="18" t="s">
        <v>177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56" t="s">
        <v>192</v>
      </c>
      <c r="K35" s="36" t="s">
        <v>157</v>
      </c>
      <c r="L35" s="36" t="s">
        <v>157</v>
      </c>
      <c r="M35" s="36" t="s">
        <v>157</v>
      </c>
      <c r="N35" s="36" t="s">
        <v>157</v>
      </c>
    </row>
    <row r="36" spans="1:14" s="1" customFormat="1" ht="66" customHeight="1" x14ac:dyDescent="0.2">
      <c r="A36" s="88"/>
      <c r="B36" s="62"/>
      <c r="C36" s="35" t="s">
        <v>206</v>
      </c>
      <c r="D36" s="18" t="s">
        <v>220</v>
      </c>
      <c r="E36" s="28">
        <v>0</v>
      </c>
      <c r="F36" s="28">
        <v>0</v>
      </c>
      <c r="G36" s="28">
        <v>300000</v>
      </c>
      <c r="H36" s="28">
        <v>0</v>
      </c>
      <c r="I36" s="28">
        <v>0</v>
      </c>
      <c r="J36" s="56" t="s">
        <v>238</v>
      </c>
      <c r="K36" s="36" t="s">
        <v>189</v>
      </c>
      <c r="L36" s="36" t="s">
        <v>89</v>
      </c>
      <c r="M36" s="36" t="s">
        <v>189</v>
      </c>
      <c r="N36" s="36" t="s">
        <v>189</v>
      </c>
    </row>
    <row r="37" spans="1:14" s="1" customFormat="1" ht="66" customHeight="1" x14ac:dyDescent="0.2">
      <c r="A37" s="88"/>
      <c r="B37" s="62"/>
      <c r="C37" s="35" t="s">
        <v>222</v>
      </c>
      <c r="D37" s="18" t="s">
        <v>227</v>
      </c>
      <c r="E37" s="28">
        <v>0</v>
      </c>
      <c r="F37" s="28">
        <v>0</v>
      </c>
      <c r="G37" s="28">
        <v>40000</v>
      </c>
      <c r="H37" s="28">
        <v>20000</v>
      </c>
      <c r="I37" s="28">
        <v>20000</v>
      </c>
      <c r="J37" s="56" t="s">
        <v>238</v>
      </c>
      <c r="K37" s="36" t="s">
        <v>82</v>
      </c>
      <c r="L37" s="36" t="s">
        <v>239</v>
      </c>
      <c r="M37" s="36" t="s">
        <v>239</v>
      </c>
      <c r="N37" s="36" t="s">
        <v>239</v>
      </c>
    </row>
    <row r="38" spans="1:14" s="1" customFormat="1" ht="88.5" customHeight="1" x14ac:dyDescent="0.2">
      <c r="A38" s="88"/>
      <c r="B38" s="62"/>
      <c r="C38" s="35" t="s">
        <v>221</v>
      </c>
      <c r="D38" s="18" t="s">
        <v>226</v>
      </c>
      <c r="E38" s="28">
        <v>0</v>
      </c>
      <c r="F38" s="28">
        <v>0</v>
      </c>
      <c r="G38" s="28">
        <v>200000</v>
      </c>
      <c r="H38" s="28">
        <v>0</v>
      </c>
      <c r="I38" s="28">
        <v>0</v>
      </c>
      <c r="J38" s="56" t="s">
        <v>238</v>
      </c>
      <c r="K38" s="36" t="s">
        <v>189</v>
      </c>
      <c r="L38" s="36" t="s">
        <v>89</v>
      </c>
      <c r="M38" s="36" t="s">
        <v>189</v>
      </c>
      <c r="N38" s="36" t="s">
        <v>189</v>
      </c>
    </row>
    <row r="39" spans="1:14" s="1" customFormat="1" ht="66" customHeight="1" x14ac:dyDescent="0.2">
      <c r="A39" s="88"/>
      <c r="B39" s="62"/>
      <c r="C39" s="35" t="s">
        <v>223</v>
      </c>
      <c r="D39" s="18" t="s">
        <v>228</v>
      </c>
      <c r="E39" s="28">
        <v>0</v>
      </c>
      <c r="F39" s="28">
        <v>0</v>
      </c>
      <c r="G39" s="28">
        <v>10000</v>
      </c>
      <c r="H39" s="28">
        <v>20000</v>
      </c>
      <c r="I39" s="28">
        <v>20000</v>
      </c>
      <c r="J39" s="56" t="s">
        <v>238</v>
      </c>
      <c r="K39" s="36" t="s">
        <v>189</v>
      </c>
      <c r="L39" s="36" t="s">
        <v>89</v>
      </c>
      <c r="M39" s="36" t="s">
        <v>89</v>
      </c>
      <c r="N39" s="36" t="s">
        <v>89</v>
      </c>
    </row>
    <row r="40" spans="1:14" s="2" customFormat="1" ht="22.5" x14ac:dyDescent="0.2">
      <c r="A40" s="93"/>
      <c r="B40" s="83" t="s">
        <v>61</v>
      </c>
      <c r="C40" s="41" t="s">
        <v>11</v>
      </c>
      <c r="D40" s="33" t="s">
        <v>23</v>
      </c>
      <c r="E40" s="42">
        <f>SUM(E41)</f>
        <v>11700</v>
      </c>
      <c r="F40" s="42">
        <f>SUM(F41)</f>
        <v>30000</v>
      </c>
      <c r="G40" s="42">
        <f>SUM(G41)</f>
        <v>30000</v>
      </c>
      <c r="H40" s="42">
        <f t="shared" ref="H40:I40" si="4">SUM(H41)</f>
        <v>30000</v>
      </c>
      <c r="I40" s="42">
        <f t="shared" si="4"/>
        <v>30000</v>
      </c>
      <c r="J40" s="43" t="s">
        <v>63</v>
      </c>
      <c r="K40" s="43" t="s">
        <v>63</v>
      </c>
      <c r="L40" s="43" t="s">
        <v>63</v>
      </c>
      <c r="M40" s="43" t="s">
        <v>63</v>
      </c>
      <c r="N40" s="60" t="s">
        <v>63</v>
      </c>
    </row>
    <row r="41" spans="1:14" s="1" customFormat="1" ht="89.25" customHeight="1" x14ac:dyDescent="0.2">
      <c r="A41" s="93"/>
      <c r="B41" s="84"/>
      <c r="C41" s="35" t="s">
        <v>12</v>
      </c>
      <c r="D41" s="18" t="s">
        <v>136</v>
      </c>
      <c r="E41" s="28">
        <v>11700</v>
      </c>
      <c r="F41" s="28">
        <v>30000</v>
      </c>
      <c r="G41" s="28">
        <v>30000</v>
      </c>
      <c r="H41" s="28">
        <v>30000</v>
      </c>
      <c r="I41" s="28">
        <v>30000</v>
      </c>
      <c r="J41" s="18" t="s">
        <v>72</v>
      </c>
      <c r="K41" s="36" t="s">
        <v>186</v>
      </c>
      <c r="L41" s="26">
        <v>10</v>
      </c>
      <c r="M41" s="26">
        <v>10</v>
      </c>
      <c r="N41" s="26">
        <v>10</v>
      </c>
    </row>
    <row r="42" spans="1:14" s="2" customFormat="1" ht="28.5" customHeight="1" x14ac:dyDescent="0.2">
      <c r="A42" s="93"/>
      <c r="B42" s="84"/>
      <c r="C42" s="41" t="s">
        <v>14</v>
      </c>
      <c r="D42" s="33" t="s">
        <v>26</v>
      </c>
      <c r="E42" s="42">
        <f>SUM(E43:E43)</f>
        <v>1200</v>
      </c>
      <c r="F42" s="42">
        <f>SUM(F43:F43)</f>
        <v>1400</v>
      </c>
      <c r="G42" s="42">
        <f>SUM(G43:G43)</f>
        <v>1400</v>
      </c>
      <c r="H42" s="42">
        <f>SUM(H43:H43)</f>
        <v>2000</v>
      </c>
      <c r="I42" s="42">
        <f>SUM(I43:I43)</f>
        <v>2000</v>
      </c>
      <c r="J42" s="43" t="s">
        <v>63</v>
      </c>
      <c r="K42" s="43" t="s">
        <v>63</v>
      </c>
      <c r="L42" s="43" t="s">
        <v>63</v>
      </c>
      <c r="M42" s="43" t="s">
        <v>63</v>
      </c>
      <c r="N42" s="60" t="s">
        <v>63</v>
      </c>
    </row>
    <row r="43" spans="1:14" s="1" customFormat="1" ht="45" customHeight="1" x14ac:dyDescent="0.2">
      <c r="A43" s="93"/>
      <c r="B43" s="84"/>
      <c r="C43" s="35" t="s">
        <v>108</v>
      </c>
      <c r="D43" s="18" t="s">
        <v>28</v>
      </c>
      <c r="E43" s="28">
        <v>1200</v>
      </c>
      <c r="F43" s="28">
        <v>1400</v>
      </c>
      <c r="G43" s="28">
        <v>1400</v>
      </c>
      <c r="H43" s="28">
        <v>2000</v>
      </c>
      <c r="I43" s="28">
        <v>2000</v>
      </c>
      <c r="J43" s="24" t="s">
        <v>88</v>
      </c>
      <c r="K43" s="26">
        <v>1</v>
      </c>
      <c r="L43" s="4">
        <v>1</v>
      </c>
      <c r="M43" s="4">
        <v>1</v>
      </c>
      <c r="N43" s="9" t="s">
        <v>89</v>
      </c>
    </row>
    <row r="44" spans="1:14" s="1" customFormat="1" ht="52.5" customHeight="1" x14ac:dyDescent="0.2">
      <c r="A44" s="93"/>
      <c r="B44" s="85"/>
      <c r="C44" s="19" t="s">
        <v>54</v>
      </c>
      <c r="D44" s="20" t="s">
        <v>110</v>
      </c>
      <c r="E44" s="21">
        <f>SUM(E45:E45)</f>
        <v>0</v>
      </c>
      <c r="F44" s="21">
        <f>SUM(F45:F45)</f>
        <v>40000</v>
      </c>
      <c r="G44" s="21">
        <f>SUM(G45:G45)</f>
        <v>40000</v>
      </c>
      <c r="H44" s="21">
        <f>SUM(H45:H45)</f>
        <v>250000</v>
      </c>
      <c r="I44" s="21">
        <f>SUM(I45:I45)</f>
        <v>250000</v>
      </c>
      <c r="J44" s="22" t="s">
        <v>63</v>
      </c>
      <c r="K44" s="22" t="s">
        <v>63</v>
      </c>
      <c r="L44" s="14" t="s">
        <v>63</v>
      </c>
      <c r="M44" s="14" t="s">
        <v>63</v>
      </c>
      <c r="N44" s="15" t="s">
        <v>63</v>
      </c>
    </row>
    <row r="45" spans="1:14" s="1" customFormat="1" ht="56.25" customHeight="1" x14ac:dyDescent="0.2">
      <c r="A45" s="93"/>
      <c r="B45" s="85"/>
      <c r="C45" s="35" t="s">
        <v>55</v>
      </c>
      <c r="D45" s="18" t="s">
        <v>178</v>
      </c>
      <c r="E45" s="28">
        <v>0</v>
      </c>
      <c r="F45" s="28">
        <v>40000</v>
      </c>
      <c r="G45" s="28">
        <v>40000</v>
      </c>
      <c r="H45" s="28">
        <v>250000</v>
      </c>
      <c r="I45" s="28">
        <v>250000</v>
      </c>
      <c r="J45" s="18" t="s">
        <v>154</v>
      </c>
      <c r="K45" s="40">
        <v>0</v>
      </c>
      <c r="L45" s="16">
        <v>0.9</v>
      </c>
      <c r="M45" s="16">
        <v>1</v>
      </c>
      <c r="N45" s="16">
        <v>1</v>
      </c>
    </row>
    <row r="46" spans="1:14" s="1" customFormat="1" ht="34.5" customHeight="1" x14ac:dyDescent="0.2">
      <c r="A46" s="93"/>
      <c r="B46" s="85"/>
      <c r="C46" s="19" t="s">
        <v>52</v>
      </c>
      <c r="D46" s="20" t="s">
        <v>125</v>
      </c>
      <c r="E46" s="21">
        <f>SUM(E47:E48)</f>
        <v>1642.5</v>
      </c>
      <c r="F46" s="21">
        <f>SUM(F47:F48)</f>
        <v>15000</v>
      </c>
      <c r="G46" s="21">
        <f>SUM(G47:G48)</f>
        <v>11000</v>
      </c>
      <c r="H46" s="21">
        <f t="shared" ref="H46:I46" si="5">SUM(H47:H48)</f>
        <v>20000</v>
      </c>
      <c r="I46" s="21">
        <f t="shared" si="5"/>
        <v>20000</v>
      </c>
      <c r="J46" s="22" t="s">
        <v>63</v>
      </c>
      <c r="K46" s="22" t="s">
        <v>63</v>
      </c>
      <c r="L46" s="14" t="s">
        <v>63</v>
      </c>
      <c r="M46" s="14" t="s">
        <v>63</v>
      </c>
      <c r="N46" s="15" t="s">
        <v>63</v>
      </c>
    </row>
    <row r="47" spans="1:14" s="1" customFormat="1" ht="51" customHeight="1" x14ac:dyDescent="0.2">
      <c r="A47" s="93"/>
      <c r="B47" s="85"/>
      <c r="C47" s="35" t="s">
        <v>219</v>
      </c>
      <c r="D47" s="18" t="s">
        <v>53</v>
      </c>
      <c r="E47" s="28">
        <v>0</v>
      </c>
      <c r="F47" s="28">
        <v>10000</v>
      </c>
      <c r="G47" s="28">
        <v>10000</v>
      </c>
      <c r="H47" s="28">
        <v>20000</v>
      </c>
      <c r="I47" s="28">
        <v>20000</v>
      </c>
      <c r="J47" s="18" t="s">
        <v>90</v>
      </c>
      <c r="K47" s="40">
        <v>0.3</v>
      </c>
      <c r="L47" s="16">
        <v>0.4</v>
      </c>
      <c r="M47" s="16">
        <v>0.6</v>
      </c>
      <c r="N47" s="9" t="s">
        <v>91</v>
      </c>
    </row>
    <row r="48" spans="1:14" s="1" customFormat="1" ht="43.5" customHeight="1" x14ac:dyDescent="0.2">
      <c r="A48" s="96"/>
      <c r="B48" s="95"/>
      <c r="C48" s="35" t="s">
        <v>152</v>
      </c>
      <c r="D48" s="18" t="s">
        <v>126</v>
      </c>
      <c r="E48" s="28">
        <v>1642.5</v>
      </c>
      <c r="F48" s="28">
        <v>5000</v>
      </c>
      <c r="G48" s="28">
        <v>1000</v>
      </c>
      <c r="H48" s="28">
        <v>0</v>
      </c>
      <c r="I48" s="28">
        <v>0</v>
      </c>
      <c r="J48" s="18" t="s">
        <v>90</v>
      </c>
      <c r="K48" s="40">
        <v>0</v>
      </c>
      <c r="L48" s="16">
        <v>0.4</v>
      </c>
      <c r="M48" s="16">
        <v>0.6</v>
      </c>
      <c r="N48" s="9" t="s">
        <v>91</v>
      </c>
    </row>
    <row r="49" spans="1:14" s="2" customFormat="1" ht="30.75" customHeight="1" x14ac:dyDescent="0.2">
      <c r="A49" s="87" t="s">
        <v>165</v>
      </c>
      <c r="B49" s="90" t="s">
        <v>167</v>
      </c>
      <c r="C49" s="19" t="s">
        <v>20</v>
      </c>
      <c r="D49" s="20" t="s">
        <v>114</v>
      </c>
      <c r="E49" s="21">
        <f>SUM(E50)</f>
        <v>64606</v>
      </c>
      <c r="F49" s="21">
        <f>SUM(F50)</f>
        <v>100000</v>
      </c>
      <c r="G49" s="21">
        <f>SUM(G50)</f>
        <v>100000</v>
      </c>
      <c r="H49" s="21">
        <f t="shared" ref="H49:I49" si="6">SUM(H50)</f>
        <v>100000</v>
      </c>
      <c r="I49" s="21">
        <f t="shared" si="6"/>
        <v>80000</v>
      </c>
      <c r="J49" s="22" t="s">
        <v>63</v>
      </c>
      <c r="K49" s="22" t="s">
        <v>63</v>
      </c>
      <c r="L49" s="22" t="s">
        <v>63</v>
      </c>
      <c r="M49" s="22" t="s">
        <v>63</v>
      </c>
      <c r="N49" s="44" t="s">
        <v>63</v>
      </c>
    </row>
    <row r="50" spans="1:14" s="2" customFormat="1" ht="60" customHeight="1" x14ac:dyDescent="0.2">
      <c r="A50" s="88"/>
      <c r="B50" s="91"/>
      <c r="C50" s="23" t="s">
        <v>21</v>
      </c>
      <c r="D50" s="18" t="s">
        <v>43</v>
      </c>
      <c r="E50" s="28">
        <v>64606</v>
      </c>
      <c r="F50" s="28">
        <v>100000</v>
      </c>
      <c r="G50" s="28">
        <v>100000</v>
      </c>
      <c r="H50" s="28">
        <v>100000</v>
      </c>
      <c r="I50" s="28">
        <v>80000</v>
      </c>
      <c r="J50" s="18" t="s">
        <v>74</v>
      </c>
      <c r="K50" s="26">
        <v>4</v>
      </c>
      <c r="L50" s="26">
        <v>5</v>
      </c>
      <c r="M50" s="26">
        <v>5</v>
      </c>
      <c r="N50" s="36" t="s">
        <v>87</v>
      </c>
    </row>
    <row r="51" spans="1:14" s="2" customFormat="1" ht="42" customHeight="1" x14ac:dyDescent="0.2">
      <c r="A51" s="88"/>
      <c r="B51" s="91"/>
      <c r="C51" s="19" t="s">
        <v>22</v>
      </c>
      <c r="D51" s="20" t="s">
        <v>115</v>
      </c>
      <c r="E51" s="21">
        <f>SUM(E52:E54)</f>
        <v>21168.58</v>
      </c>
      <c r="F51" s="21">
        <f>SUM(F52:F54)</f>
        <v>40000</v>
      </c>
      <c r="G51" s="21">
        <f>SUM(G52:G54)</f>
        <v>40000</v>
      </c>
      <c r="H51" s="21">
        <f t="shared" ref="H51:I51" si="7">SUM(H52:H54)</f>
        <v>45000</v>
      </c>
      <c r="I51" s="21">
        <f t="shared" si="7"/>
        <v>45000</v>
      </c>
      <c r="J51" s="22" t="s">
        <v>63</v>
      </c>
      <c r="K51" s="22" t="s">
        <v>63</v>
      </c>
      <c r="L51" s="22" t="s">
        <v>63</v>
      </c>
      <c r="M51" s="22" t="s">
        <v>63</v>
      </c>
      <c r="N51" s="44" t="s">
        <v>63</v>
      </c>
    </row>
    <row r="52" spans="1:14" s="2" customFormat="1" ht="78" customHeight="1" x14ac:dyDescent="0.2">
      <c r="A52" s="88"/>
      <c r="B52" s="91"/>
      <c r="C52" s="23" t="s">
        <v>24</v>
      </c>
      <c r="D52" s="18" t="s">
        <v>168</v>
      </c>
      <c r="E52" s="28">
        <v>12109.1</v>
      </c>
      <c r="F52" s="28">
        <v>20000</v>
      </c>
      <c r="G52" s="28">
        <v>20000</v>
      </c>
      <c r="H52" s="28">
        <v>20000</v>
      </c>
      <c r="I52" s="28">
        <v>20000</v>
      </c>
      <c r="J52" s="18" t="s">
        <v>73</v>
      </c>
      <c r="K52" s="26">
        <v>19</v>
      </c>
      <c r="L52" s="26">
        <v>22</v>
      </c>
      <c r="M52" s="26">
        <v>22</v>
      </c>
      <c r="N52" s="36" t="s">
        <v>185</v>
      </c>
    </row>
    <row r="53" spans="1:14" s="2" customFormat="1" ht="48" customHeight="1" x14ac:dyDescent="0.2">
      <c r="A53" s="88"/>
      <c r="B53" s="91"/>
      <c r="C53" s="35" t="s">
        <v>116</v>
      </c>
      <c r="D53" s="18" t="s">
        <v>117</v>
      </c>
      <c r="E53" s="28">
        <v>9059.48</v>
      </c>
      <c r="F53" s="28">
        <v>15000</v>
      </c>
      <c r="G53" s="28">
        <v>15000</v>
      </c>
      <c r="H53" s="28">
        <v>20000</v>
      </c>
      <c r="I53" s="28">
        <v>20000</v>
      </c>
      <c r="J53" s="18" t="s">
        <v>73</v>
      </c>
      <c r="K53" s="26">
        <v>8</v>
      </c>
      <c r="L53" s="26">
        <v>9</v>
      </c>
      <c r="M53" s="26">
        <v>10</v>
      </c>
      <c r="N53" s="36" t="s">
        <v>233</v>
      </c>
    </row>
    <row r="54" spans="1:14" s="2" customFormat="1" ht="41.25" customHeight="1" x14ac:dyDescent="0.2">
      <c r="A54" s="88"/>
      <c r="B54" s="91"/>
      <c r="C54" s="35" t="s">
        <v>169</v>
      </c>
      <c r="D54" s="18" t="s">
        <v>118</v>
      </c>
      <c r="E54" s="28">
        <v>0</v>
      </c>
      <c r="F54" s="28">
        <v>5000</v>
      </c>
      <c r="G54" s="28">
        <v>5000</v>
      </c>
      <c r="H54" s="28">
        <v>5000</v>
      </c>
      <c r="I54" s="28">
        <v>5000</v>
      </c>
      <c r="J54" s="18" t="s">
        <v>76</v>
      </c>
      <c r="K54" s="26">
        <v>0</v>
      </c>
      <c r="L54" s="26">
        <v>1</v>
      </c>
      <c r="M54" s="26">
        <v>1</v>
      </c>
      <c r="N54" s="36" t="s">
        <v>89</v>
      </c>
    </row>
    <row r="55" spans="1:14" s="2" customFormat="1" ht="22.5" x14ac:dyDescent="0.2">
      <c r="A55" s="88"/>
      <c r="B55" s="91"/>
      <c r="C55" s="19" t="s">
        <v>25</v>
      </c>
      <c r="D55" s="20" t="s">
        <v>137</v>
      </c>
      <c r="E55" s="21">
        <f>SUM(E56)</f>
        <v>0</v>
      </c>
      <c r="F55" s="21">
        <f>SUM(F56)</f>
        <v>20000</v>
      </c>
      <c r="G55" s="21">
        <f>SUM(G56)</f>
        <v>42000</v>
      </c>
      <c r="H55" s="21">
        <f t="shared" ref="H55:I55" si="8">SUM(H56)</f>
        <v>42000</v>
      </c>
      <c r="I55" s="21">
        <f t="shared" si="8"/>
        <v>42000</v>
      </c>
      <c r="J55" s="22" t="s">
        <v>63</v>
      </c>
      <c r="K55" s="22" t="s">
        <v>63</v>
      </c>
      <c r="L55" s="22" t="s">
        <v>63</v>
      </c>
      <c r="M55" s="22" t="s">
        <v>63</v>
      </c>
      <c r="N55" s="44" t="s">
        <v>63</v>
      </c>
    </row>
    <row r="56" spans="1:14" s="1" customFormat="1" ht="26.25" customHeight="1" x14ac:dyDescent="0.2">
      <c r="A56" s="88"/>
      <c r="B56" s="91"/>
      <c r="C56" s="35" t="s">
        <v>27</v>
      </c>
      <c r="D56" s="18" t="s">
        <v>38</v>
      </c>
      <c r="E56" s="28">
        <v>0</v>
      </c>
      <c r="F56" s="28">
        <v>20000</v>
      </c>
      <c r="G56" s="28">
        <v>42000</v>
      </c>
      <c r="H56" s="28">
        <v>42000</v>
      </c>
      <c r="I56" s="28">
        <v>42000</v>
      </c>
      <c r="J56" s="26" t="s">
        <v>73</v>
      </c>
      <c r="K56" s="26">
        <v>0</v>
      </c>
      <c r="L56" s="26">
        <v>6</v>
      </c>
      <c r="M56" s="26">
        <v>6</v>
      </c>
      <c r="N56" s="36" t="s">
        <v>186</v>
      </c>
    </row>
    <row r="57" spans="1:14" s="1" customFormat="1" ht="30.75" customHeight="1" x14ac:dyDescent="0.2">
      <c r="A57" s="88"/>
      <c r="B57" s="91"/>
      <c r="C57" s="19" t="s">
        <v>29</v>
      </c>
      <c r="D57" s="20" t="s">
        <v>36</v>
      </c>
      <c r="E57" s="21">
        <f>SUM(E58:E60)</f>
        <v>23232.440000000002</v>
      </c>
      <c r="F57" s="21">
        <f>SUM(F58:F60)</f>
        <v>34000</v>
      </c>
      <c r="G57" s="21">
        <f>SUM(G58:G60)</f>
        <v>34000</v>
      </c>
      <c r="H57" s="21">
        <f t="shared" ref="H57:I57" si="9">SUM(H58:H60)</f>
        <v>26000</v>
      </c>
      <c r="I57" s="21">
        <f t="shared" si="9"/>
        <v>26000</v>
      </c>
      <c r="J57" s="22" t="s">
        <v>63</v>
      </c>
      <c r="K57" s="22" t="s">
        <v>63</v>
      </c>
      <c r="L57" s="22" t="s">
        <v>63</v>
      </c>
      <c r="M57" s="22" t="s">
        <v>63</v>
      </c>
      <c r="N57" s="44" t="s">
        <v>63</v>
      </c>
    </row>
    <row r="58" spans="1:14" s="1" customFormat="1" ht="33.75" x14ac:dyDescent="0.2">
      <c r="A58" s="88"/>
      <c r="B58" s="91"/>
      <c r="C58" s="23" t="s">
        <v>30</v>
      </c>
      <c r="D58" s="18" t="s">
        <v>41</v>
      </c>
      <c r="E58" s="28">
        <v>4000</v>
      </c>
      <c r="F58" s="28">
        <v>4000</v>
      </c>
      <c r="G58" s="28">
        <v>4000</v>
      </c>
      <c r="H58" s="28">
        <v>6000</v>
      </c>
      <c r="I58" s="28">
        <v>6000</v>
      </c>
      <c r="J58" s="18" t="s">
        <v>75</v>
      </c>
      <c r="K58" s="26">
        <v>1</v>
      </c>
      <c r="L58" s="26">
        <v>2</v>
      </c>
      <c r="M58" s="26">
        <v>2</v>
      </c>
      <c r="N58" s="36" t="s">
        <v>144</v>
      </c>
    </row>
    <row r="59" spans="1:14" s="1" customFormat="1" ht="65.25" customHeight="1" x14ac:dyDescent="0.2">
      <c r="A59" s="88"/>
      <c r="B59" s="91"/>
      <c r="C59" s="35" t="s">
        <v>32</v>
      </c>
      <c r="D59" s="18" t="s">
        <v>40</v>
      </c>
      <c r="E59" s="28">
        <v>13532.44</v>
      </c>
      <c r="F59" s="28">
        <v>20000</v>
      </c>
      <c r="G59" s="28">
        <v>20000</v>
      </c>
      <c r="H59" s="28">
        <v>10000</v>
      </c>
      <c r="I59" s="28">
        <v>10000</v>
      </c>
      <c r="J59" s="18" t="s">
        <v>73</v>
      </c>
      <c r="K59" s="26">
        <v>5</v>
      </c>
      <c r="L59" s="26">
        <v>5</v>
      </c>
      <c r="M59" s="26">
        <v>5</v>
      </c>
      <c r="N59" s="36" t="s">
        <v>87</v>
      </c>
    </row>
    <row r="60" spans="1:14" s="1" customFormat="1" ht="59.25" customHeight="1" x14ac:dyDescent="0.2">
      <c r="A60" s="89"/>
      <c r="B60" s="92"/>
      <c r="C60" s="35" t="s">
        <v>34</v>
      </c>
      <c r="D60" s="18" t="s">
        <v>42</v>
      </c>
      <c r="E60" s="28">
        <v>5700</v>
      </c>
      <c r="F60" s="28">
        <v>10000</v>
      </c>
      <c r="G60" s="28">
        <v>10000</v>
      </c>
      <c r="H60" s="28">
        <v>10000</v>
      </c>
      <c r="I60" s="28">
        <v>10000</v>
      </c>
      <c r="J60" s="18" t="s">
        <v>73</v>
      </c>
      <c r="K60" s="26">
        <v>5</v>
      </c>
      <c r="L60" s="26">
        <v>5</v>
      </c>
      <c r="M60" s="26">
        <v>5</v>
      </c>
      <c r="N60" s="36" t="s">
        <v>87</v>
      </c>
    </row>
    <row r="61" spans="1:14" s="2" customFormat="1" ht="27" customHeight="1" x14ac:dyDescent="0.2">
      <c r="A61" s="87" t="s">
        <v>163</v>
      </c>
      <c r="B61" s="83" t="s">
        <v>62</v>
      </c>
      <c r="C61" s="19" t="s">
        <v>16</v>
      </c>
      <c r="D61" s="20" t="s">
        <v>111</v>
      </c>
      <c r="E61" s="21">
        <f>SUM(E62:E65)</f>
        <v>14622.96</v>
      </c>
      <c r="F61" s="21">
        <f>SUM(F62:F65)</f>
        <v>86000</v>
      </c>
      <c r="G61" s="21">
        <f t="shared" ref="G61:I61" si="10">SUM(G62:G65)</f>
        <v>86000</v>
      </c>
      <c r="H61" s="21">
        <f t="shared" si="10"/>
        <v>30000</v>
      </c>
      <c r="I61" s="21">
        <f t="shared" si="10"/>
        <v>30000</v>
      </c>
      <c r="J61" s="22" t="s">
        <v>63</v>
      </c>
      <c r="K61" s="22" t="s">
        <v>63</v>
      </c>
      <c r="L61" s="22" t="s">
        <v>63</v>
      </c>
      <c r="M61" s="22" t="s">
        <v>63</v>
      </c>
      <c r="N61" s="44" t="s">
        <v>63</v>
      </c>
    </row>
    <row r="62" spans="1:14" s="1" customFormat="1" ht="52.5" customHeight="1" x14ac:dyDescent="0.2">
      <c r="A62" s="93"/>
      <c r="B62" s="84"/>
      <c r="C62" s="23" t="s">
        <v>112</v>
      </c>
      <c r="D62" s="24" t="s">
        <v>31</v>
      </c>
      <c r="E62" s="25">
        <v>14622.96</v>
      </c>
      <c r="F62" s="25">
        <v>20000</v>
      </c>
      <c r="G62" s="25">
        <v>20000</v>
      </c>
      <c r="H62" s="25">
        <v>20000</v>
      </c>
      <c r="I62" s="25">
        <v>20000</v>
      </c>
      <c r="J62" s="18" t="s">
        <v>79</v>
      </c>
      <c r="K62" s="26" t="s">
        <v>236</v>
      </c>
      <c r="L62" s="26" t="s">
        <v>234</v>
      </c>
      <c r="M62" s="26" t="s">
        <v>234</v>
      </c>
      <c r="N62" s="26" t="s">
        <v>235</v>
      </c>
    </row>
    <row r="63" spans="1:14" s="1" customFormat="1" ht="45" x14ac:dyDescent="0.2">
      <c r="A63" s="93"/>
      <c r="B63" s="84"/>
      <c r="C63" s="23" t="s">
        <v>113</v>
      </c>
      <c r="D63" s="24" t="s">
        <v>33</v>
      </c>
      <c r="E63" s="25">
        <v>0</v>
      </c>
      <c r="F63" s="25">
        <v>10000</v>
      </c>
      <c r="G63" s="25">
        <v>10000</v>
      </c>
      <c r="H63" s="25">
        <v>10000</v>
      </c>
      <c r="I63" s="25">
        <v>10000</v>
      </c>
      <c r="J63" s="18" t="s">
        <v>76</v>
      </c>
      <c r="K63" s="26">
        <v>0</v>
      </c>
      <c r="L63" s="26">
        <v>1</v>
      </c>
      <c r="M63" s="26">
        <v>1</v>
      </c>
      <c r="N63" s="36" t="s">
        <v>89</v>
      </c>
    </row>
    <row r="64" spans="1:14" s="1" customFormat="1" ht="33.75" x14ac:dyDescent="0.2">
      <c r="A64" s="93"/>
      <c r="B64" s="61"/>
      <c r="C64" s="23" t="s">
        <v>200</v>
      </c>
      <c r="D64" s="24" t="s">
        <v>199</v>
      </c>
      <c r="E64" s="25">
        <v>0</v>
      </c>
      <c r="F64" s="25">
        <v>6000</v>
      </c>
      <c r="G64" s="25">
        <v>6000</v>
      </c>
      <c r="H64" s="25">
        <v>0</v>
      </c>
      <c r="I64" s="25">
        <v>0</v>
      </c>
      <c r="J64" s="18" t="s">
        <v>76</v>
      </c>
      <c r="K64" s="26">
        <v>0</v>
      </c>
      <c r="L64" s="26">
        <v>1</v>
      </c>
      <c r="M64" s="26">
        <v>1</v>
      </c>
      <c r="N64" s="36" t="s">
        <v>189</v>
      </c>
    </row>
    <row r="65" spans="1:14" s="1" customFormat="1" ht="78.75" x14ac:dyDescent="0.2">
      <c r="A65" s="93"/>
      <c r="B65" s="61"/>
      <c r="C65" s="23" t="s">
        <v>201</v>
      </c>
      <c r="D65" s="24" t="s">
        <v>202</v>
      </c>
      <c r="E65" s="25">
        <v>0</v>
      </c>
      <c r="F65" s="25">
        <v>50000</v>
      </c>
      <c r="G65" s="25">
        <v>50000</v>
      </c>
      <c r="H65" s="25">
        <v>0</v>
      </c>
      <c r="I65" s="25">
        <v>0</v>
      </c>
      <c r="J65" s="18" t="s">
        <v>76</v>
      </c>
      <c r="K65" s="26">
        <v>0</v>
      </c>
      <c r="L65" s="26">
        <v>200</v>
      </c>
      <c r="M65" s="26">
        <v>0</v>
      </c>
      <c r="N65" s="36" t="s">
        <v>189</v>
      </c>
    </row>
    <row r="66" spans="1:14" s="2" customFormat="1" ht="40.5" customHeight="1" x14ac:dyDescent="0.2">
      <c r="A66" s="93"/>
      <c r="B66" s="83" t="s">
        <v>164</v>
      </c>
      <c r="C66" s="19" t="s">
        <v>44</v>
      </c>
      <c r="D66" s="20" t="s">
        <v>119</v>
      </c>
      <c r="E66" s="21">
        <f>SUM(E67:E69)</f>
        <v>4130</v>
      </c>
      <c r="F66" s="21">
        <f>SUM(F67:F69)</f>
        <v>16000</v>
      </c>
      <c r="G66" s="21">
        <f>SUM(G67:G69)</f>
        <v>16000</v>
      </c>
      <c r="H66" s="21">
        <f>SUM(H67:H69)</f>
        <v>20000</v>
      </c>
      <c r="I66" s="21">
        <f>SUM(I67:I69)</f>
        <v>20000</v>
      </c>
      <c r="J66" s="22" t="s">
        <v>63</v>
      </c>
      <c r="K66" s="22" t="s">
        <v>63</v>
      </c>
      <c r="L66" s="22" t="s">
        <v>63</v>
      </c>
      <c r="M66" s="22" t="s">
        <v>63</v>
      </c>
      <c r="N66" s="44" t="s">
        <v>63</v>
      </c>
    </row>
    <row r="67" spans="1:14" s="1" customFormat="1" ht="40.5" customHeight="1" x14ac:dyDescent="0.2">
      <c r="A67" s="93"/>
      <c r="B67" s="84"/>
      <c r="C67" s="35" t="s">
        <v>45</v>
      </c>
      <c r="D67" s="18" t="s">
        <v>48</v>
      </c>
      <c r="E67" s="28">
        <v>1000</v>
      </c>
      <c r="F67" s="28">
        <v>5000</v>
      </c>
      <c r="G67" s="28">
        <v>5000</v>
      </c>
      <c r="H67" s="28">
        <v>10000</v>
      </c>
      <c r="I67" s="28">
        <v>10000</v>
      </c>
      <c r="J67" s="26" t="s">
        <v>73</v>
      </c>
      <c r="K67" s="26">
        <v>1</v>
      </c>
      <c r="L67" s="26">
        <v>4</v>
      </c>
      <c r="M67" s="26">
        <v>4</v>
      </c>
      <c r="N67" s="36" t="s">
        <v>187</v>
      </c>
    </row>
    <row r="68" spans="1:14" s="1" customFormat="1" ht="53.25" customHeight="1" x14ac:dyDescent="0.2">
      <c r="A68" s="93"/>
      <c r="B68" s="84"/>
      <c r="C68" s="35" t="s">
        <v>151</v>
      </c>
      <c r="D68" s="18" t="s">
        <v>49</v>
      </c>
      <c r="E68" s="28">
        <v>3130</v>
      </c>
      <c r="F68" s="28">
        <v>6000</v>
      </c>
      <c r="G68" s="28">
        <v>6000</v>
      </c>
      <c r="H68" s="28">
        <v>5000</v>
      </c>
      <c r="I68" s="28">
        <v>5000</v>
      </c>
      <c r="J68" s="18" t="s">
        <v>80</v>
      </c>
      <c r="K68" s="36" t="s">
        <v>188</v>
      </c>
      <c r="L68" s="36" t="s">
        <v>188</v>
      </c>
      <c r="M68" s="36" t="s">
        <v>188</v>
      </c>
      <c r="N68" s="36" t="s">
        <v>188</v>
      </c>
    </row>
    <row r="69" spans="1:14" s="1" customFormat="1" ht="53.25" customHeight="1" x14ac:dyDescent="0.2">
      <c r="A69" s="93"/>
      <c r="B69" s="84"/>
      <c r="C69" s="35" t="s">
        <v>170</v>
      </c>
      <c r="D69" s="18" t="s">
        <v>171</v>
      </c>
      <c r="E69" s="28">
        <v>0</v>
      </c>
      <c r="F69" s="28">
        <v>5000</v>
      </c>
      <c r="G69" s="28">
        <v>5000</v>
      </c>
      <c r="H69" s="28">
        <v>5000</v>
      </c>
      <c r="I69" s="28">
        <v>5000</v>
      </c>
      <c r="J69" s="18" t="s">
        <v>193</v>
      </c>
      <c r="K69" s="36" t="s">
        <v>189</v>
      </c>
      <c r="L69" s="36" t="s">
        <v>89</v>
      </c>
      <c r="M69" s="36" t="s">
        <v>89</v>
      </c>
      <c r="N69" s="36" t="s">
        <v>89</v>
      </c>
    </row>
    <row r="70" spans="1:14" s="1" customFormat="1" ht="32.25" customHeight="1" x14ac:dyDescent="0.2">
      <c r="A70" s="93"/>
      <c r="B70" s="84"/>
      <c r="C70" s="19" t="s">
        <v>47</v>
      </c>
      <c r="D70" s="20" t="s">
        <v>120</v>
      </c>
      <c r="E70" s="21">
        <f>SUM(E71)</f>
        <v>0</v>
      </c>
      <c r="F70" s="21">
        <f>SUM(F71)</f>
        <v>5000</v>
      </c>
      <c r="G70" s="21">
        <f>SUM(G71)</f>
        <v>5000</v>
      </c>
      <c r="H70" s="21">
        <f t="shared" ref="H70:I70" si="11">SUM(H71)</f>
        <v>5000</v>
      </c>
      <c r="I70" s="21">
        <f t="shared" si="11"/>
        <v>5000</v>
      </c>
      <c r="J70" s="22" t="s">
        <v>63</v>
      </c>
      <c r="K70" s="22" t="s">
        <v>63</v>
      </c>
      <c r="L70" s="22" t="s">
        <v>63</v>
      </c>
      <c r="M70" s="22" t="s">
        <v>63</v>
      </c>
      <c r="N70" s="44" t="s">
        <v>63</v>
      </c>
    </row>
    <row r="71" spans="1:14" s="1" customFormat="1" ht="42.75" customHeight="1" x14ac:dyDescent="0.2">
      <c r="A71" s="93"/>
      <c r="B71" s="84"/>
      <c r="C71" s="35" t="s">
        <v>121</v>
      </c>
      <c r="D71" s="18" t="s">
        <v>122</v>
      </c>
      <c r="E71" s="28">
        <v>0</v>
      </c>
      <c r="F71" s="28">
        <v>5000</v>
      </c>
      <c r="G71" s="28">
        <v>5000</v>
      </c>
      <c r="H71" s="28">
        <v>5000</v>
      </c>
      <c r="I71" s="28">
        <v>5000</v>
      </c>
      <c r="J71" s="26" t="s">
        <v>191</v>
      </c>
      <c r="K71" s="26">
        <v>1</v>
      </c>
      <c r="L71" s="26">
        <v>1</v>
      </c>
      <c r="M71" s="26">
        <v>1</v>
      </c>
      <c r="N71" s="36" t="s">
        <v>89</v>
      </c>
    </row>
    <row r="72" spans="1:14" s="2" customFormat="1" ht="22.5" x14ac:dyDescent="0.2">
      <c r="A72" s="93"/>
      <c r="B72" s="84"/>
      <c r="C72" s="19" t="s">
        <v>50</v>
      </c>
      <c r="D72" s="20" t="s">
        <v>123</v>
      </c>
      <c r="E72" s="21">
        <f>SUM(E73:E76)</f>
        <v>122966.09</v>
      </c>
      <c r="F72" s="21">
        <f>SUM(F73:F76)</f>
        <v>65000</v>
      </c>
      <c r="G72" s="21">
        <f>SUM(G73:G76)</f>
        <v>25000</v>
      </c>
      <c r="H72" s="21">
        <f>SUM(H73:H76)</f>
        <v>20000</v>
      </c>
      <c r="I72" s="21">
        <f>SUM(I73:I76)</f>
        <v>20000</v>
      </c>
      <c r="J72" s="22" t="s">
        <v>63</v>
      </c>
      <c r="K72" s="22" t="s">
        <v>63</v>
      </c>
      <c r="L72" s="22" t="s">
        <v>63</v>
      </c>
      <c r="M72" s="22" t="s">
        <v>63</v>
      </c>
      <c r="N72" s="44" t="s">
        <v>63</v>
      </c>
    </row>
    <row r="73" spans="1:14" s="2" customFormat="1" ht="33.75" x14ac:dyDescent="0.2">
      <c r="A73" s="93"/>
      <c r="B73" s="84"/>
      <c r="C73" s="35" t="s">
        <v>51</v>
      </c>
      <c r="D73" s="18" t="s">
        <v>124</v>
      </c>
      <c r="E73" s="28">
        <v>0</v>
      </c>
      <c r="F73" s="28">
        <v>10000</v>
      </c>
      <c r="G73" s="28">
        <v>10000</v>
      </c>
      <c r="H73" s="28">
        <v>10000</v>
      </c>
      <c r="I73" s="28">
        <v>10000</v>
      </c>
      <c r="J73" s="18" t="s">
        <v>145</v>
      </c>
      <c r="K73" s="26">
        <v>0</v>
      </c>
      <c r="L73" s="26">
        <v>2</v>
      </c>
      <c r="M73" s="26">
        <v>2</v>
      </c>
      <c r="N73" s="36" t="s">
        <v>82</v>
      </c>
    </row>
    <row r="74" spans="1:14" s="2" customFormat="1" ht="56.25" x14ac:dyDescent="0.2">
      <c r="A74" s="93"/>
      <c r="B74" s="84"/>
      <c r="C74" s="35" t="s">
        <v>217</v>
      </c>
      <c r="D74" s="18" t="s">
        <v>224</v>
      </c>
      <c r="E74" s="28">
        <v>122966.09</v>
      </c>
      <c r="F74" s="28">
        <v>25000</v>
      </c>
      <c r="G74" s="28">
        <v>0</v>
      </c>
      <c r="H74" s="28">
        <v>0</v>
      </c>
      <c r="I74" s="28">
        <v>0</v>
      </c>
      <c r="J74" s="18"/>
      <c r="K74" s="26">
        <v>1</v>
      </c>
      <c r="L74" s="26">
        <v>0</v>
      </c>
      <c r="M74" s="26">
        <v>0</v>
      </c>
      <c r="N74" s="36" t="s">
        <v>189</v>
      </c>
    </row>
    <row r="75" spans="1:14" s="2" customFormat="1" ht="56.25" x14ac:dyDescent="0.2">
      <c r="A75" s="93"/>
      <c r="B75" s="84"/>
      <c r="C75" s="35" t="s">
        <v>203</v>
      </c>
      <c r="D75" s="18" t="s">
        <v>204</v>
      </c>
      <c r="E75" s="28">
        <v>0</v>
      </c>
      <c r="F75" s="28">
        <v>30000</v>
      </c>
      <c r="G75" s="28">
        <v>5000</v>
      </c>
      <c r="H75" s="28">
        <v>0</v>
      </c>
      <c r="I75" s="28">
        <v>0</v>
      </c>
      <c r="J75" s="18" t="s">
        <v>190</v>
      </c>
      <c r="K75" s="26">
        <v>0</v>
      </c>
      <c r="L75" s="26">
        <v>1</v>
      </c>
      <c r="M75" s="26">
        <v>0</v>
      </c>
      <c r="N75" s="36" t="s">
        <v>189</v>
      </c>
    </row>
    <row r="76" spans="1:14" s="2" customFormat="1" ht="33.75" x14ac:dyDescent="0.2">
      <c r="A76" s="93"/>
      <c r="B76" s="84"/>
      <c r="C76" s="35" t="s">
        <v>225</v>
      </c>
      <c r="D76" s="18" t="s">
        <v>218</v>
      </c>
      <c r="E76" s="28">
        <v>0</v>
      </c>
      <c r="F76" s="28">
        <v>0</v>
      </c>
      <c r="G76" s="28">
        <v>10000</v>
      </c>
      <c r="H76" s="28">
        <v>10000</v>
      </c>
      <c r="I76" s="28">
        <v>10000</v>
      </c>
      <c r="J76" s="18" t="s">
        <v>190</v>
      </c>
      <c r="K76" s="26">
        <v>0</v>
      </c>
      <c r="L76" s="26">
        <v>1</v>
      </c>
      <c r="M76" s="26">
        <v>1</v>
      </c>
      <c r="N76" s="36" t="s">
        <v>89</v>
      </c>
    </row>
    <row r="77" spans="1:14" x14ac:dyDescent="0.25">
      <c r="A77" s="72" t="s">
        <v>58</v>
      </c>
      <c r="B77" s="73"/>
      <c r="C77" s="73"/>
      <c r="D77" s="74"/>
      <c r="E77" s="51">
        <f>SUM(E10+E18+E23+E26+E40+E42+E44+E46+E49+E51+E55+E57+E61+E66+E70+E72)</f>
        <v>1724269.62</v>
      </c>
      <c r="F77" s="51">
        <f>SUM(F10+F18+F23+F26+F40+F42+F44+F46+F49+F51+F55+F57+F61+F66+F70+F72)</f>
        <v>2323000</v>
      </c>
      <c r="G77" s="51">
        <f>SUM(G10+G18+G23+G26+G40+G42+G44+G46+G49+G51+G55+G57+G61+G66+G70+G72)</f>
        <v>2891900</v>
      </c>
      <c r="H77" s="51">
        <f>SUM(H10+H18+H23+H26+H40+H42+H44+H46+H49+H51+H55+H57+H61+H66+H70+H72)</f>
        <v>2756000</v>
      </c>
      <c r="I77" s="51">
        <f>SUM(I10+I18+I23+I26+I40+I42+I44+I46+I49+I51+I55+I57+I61+I66+I70+I72)</f>
        <v>2712000</v>
      </c>
      <c r="J77" s="12" t="s">
        <v>63</v>
      </c>
      <c r="K77" s="12" t="s">
        <v>63</v>
      </c>
      <c r="L77" s="12" t="s">
        <v>63</v>
      </c>
      <c r="M77" s="12" t="s">
        <v>63</v>
      </c>
      <c r="N77" s="13" t="s">
        <v>64</v>
      </c>
    </row>
    <row r="78" spans="1:14" x14ac:dyDescent="0.25">
      <c r="A78" s="63"/>
      <c r="B78" s="63"/>
      <c r="C78" s="63"/>
      <c r="D78" s="63"/>
      <c r="E78" s="64"/>
      <c r="F78" s="64"/>
      <c r="G78" s="64"/>
      <c r="H78" s="64"/>
      <c r="I78" s="64"/>
      <c r="J78" s="63"/>
      <c r="K78" s="63"/>
      <c r="L78" s="63"/>
      <c r="M78" s="63"/>
      <c r="N78" s="65"/>
    </row>
    <row r="79" spans="1:14" x14ac:dyDescent="0.25">
      <c r="A79" s="45"/>
      <c r="B79" s="45"/>
      <c r="C79" s="45"/>
      <c r="D79" s="45"/>
      <c r="E79" s="46"/>
      <c r="F79" s="46"/>
      <c r="G79" s="46"/>
      <c r="H79" s="46"/>
      <c r="I79" s="46"/>
      <c r="J79" s="45"/>
      <c r="K79" s="45"/>
      <c r="L79" s="45"/>
      <c r="M79" s="45"/>
      <c r="N79" s="47"/>
    </row>
    <row r="80" spans="1:14" x14ac:dyDescent="0.25">
      <c r="A80" s="6" t="s">
        <v>211</v>
      </c>
      <c r="B80" s="48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50"/>
    </row>
    <row r="81" spans="1:11" x14ac:dyDescent="0.25">
      <c r="A81" s="6" t="s">
        <v>244</v>
      </c>
    </row>
    <row r="82" spans="1:11" x14ac:dyDescent="0.25">
      <c r="A82" s="6" t="s">
        <v>241</v>
      </c>
    </row>
    <row r="85" spans="1:11" x14ac:dyDescent="0.25">
      <c r="I85" s="71" t="s">
        <v>242</v>
      </c>
      <c r="J85" s="71"/>
      <c r="K85" s="71"/>
    </row>
    <row r="86" spans="1:11" x14ac:dyDescent="0.25">
      <c r="I86" s="71" t="s">
        <v>243</v>
      </c>
      <c r="J86" s="71"/>
      <c r="K86" s="71"/>
    </row>
    <row r="127" spans="4:8" x14ac:dyDescent="0.25">
      <c r="D127" s="66"/>
      <c r="E127" s="66"/>
      <c r="F127" s="66"/>
      <c r="G127" s="67"/>
      <c r="H127" s="67"/>
    </row>
    <row r="128" spans="4:8" x14ac:dyDescent="0.25">
      <c r="D128" s="66"/>
      <c r="E128" s="66"/>
      <c r="F128" s="66"/>
      <c r="G128" s="67"/>
      <c r="H128" s="67"/>
    </row>
    <row r="129" spans="4:8" x14ac:dyDescent="0.25">
      <c r="D129" s="66"/>
      <c r="E129" s="66"/>
      <c r="F129" s="66"/>
      <c r="G129" s="67"/>
      <c r="H129" s="67"/>
    </row>
  </sheetData>
  <mergeCells count="27">
    <mergeCell ref="A49:A60"/>
    <mergeCell ref="B49:B60"/>
    <mergeCell ref="I7:I8"/>
    <mergeCell ref="D128:H128"/>
    <mergeCell ref="A61:A76"/>
    <mergeCell ref="B61:B63"/>
    <mergeCell ref="B10:B17"/>
    <mergeCell ref="B40:B48"/>
    <mergeCell ref="A10:A48"/>
    <mergeCell ref="E7:E8"/>
    <mergeCell ref="F7:F8"/>
    <mergeCell ref="D129:H129"/>
    <mergeCell ref="A2:N5"/>
    <mergeCell ref="I85:K85"/>
    <mergeCell ref="I86:K86"/>
    <mergeCell ref="A77:D77"/>
    <mergeCell ref="B7:B8"/>
    <mergeCell ref="A7:A8"/>
    <mergeCell ref="C7:C8"/>
    <mergeCell ref="D7:D8"/>
    <mergeCell ref="J7:J8"/>
    <mergeCell ref="H7:H8"/>
    <mergeCell ref="G7:G8"/>
    <mergeCell ref="B66:B76"/>
    <mergeCell ref="D127:H127"/>
    <mergeCell ref="B18:B35"/>
    <mergeCell ref="L7:N7"/>
  </mergeCells>
  <pageMargins left="0.7" right="0.7" top="0.75" bottom="0.75" header="0.3" footer="0.3"/>
  <pageSetup paperSize="9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Ribnik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Jarmek</dc:creator>
  <cp:lastModifiedBy>Ivana</cp:lastModifiedBy>
  <cp:lastPrinted>2018-11-08T13:20:28Z</cp:lastPrinted>
  <dcterms:created xsi:type="dcterms:W3CDTF">2013-11-08T11:35:51Z</dcterms:created>
  <dcterms:modified xsi:type="dcterms:W3CDTF">2019-12-17T06:52:37Z</dcterms:modified>
</cp:coreProperties>
</file>