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GODIŠNJI OBRAČUN 2018\"/>
    </mc:Choice>
  </mc:AlternateContent>
  <xr:revisionPtr revIDLastSave="0" documentId="13_ncr:1_{82E88F16-3D12-4A6A-975F-DE807A14379A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57" i="1" l="1"/>
  <c r="J70" i="1" l="1"/>
  <c r="J69" i="1"/>
  <c r="J67" i="1"/>
  <c r="J65" i="1"/>
  <c r="J64" i="1"/>
  <c r="J63" i="1"/>
  <c r="J61" i="1"/>
  <c r="J60" i="1"/>
  <c r="J59" i="1"/>
  <c r="J58" i="1"/>
  <c r="J56" i="1"/>
  <c r="J55" i="1"/>
  <c r="J54" i="1"/>
  <c r="J52" i="1"/>
  <c r="J50" i="1"/>
  <c r="J49" i="1"/>
  <c r="J48" i="1"/>
  <c r="J46" i="1"/>
  <c r="J44" i="1"/>
  <c r="J43" i="1"/>
  <c r="J39" i="1"/>
  <c r="J37" i="1"/>
  <c r="J33" i="1"/>
  <c r="J32" i="1"/>
  <c r="J31" i="1"/>
  <c r="J30" i="1"/>
  <c r="J29" i="1"/>
  <c r="J28" i="1"/>
  <c r="J27" i="1"/>
  <c r="J24" i="1"/>
  <c r="J23" i="1"/>
  <c r="J21" i="1"/>
  <c r="J20" i="1"/>
  <c r="J19" i="1"/>
  <c r="J18" i="1"/>
  <c r="J14" i="1"/>
  <c r="J13" i="1"/>
  <c r="J12" i="1"/>
  <c r="J11" i="1"/>
  <c r="J10" i="1"/>
  <c r="I69" i="1"/>
  <c r="I64" i="1"/>
  <c r="I63" i="1"/>
  <c r="I58" i="1"/>
  <c r="I56" i="1"/>
  <c r="I55" i="1"/>
  <c r="I50" i="1"/>
  <c r="I49" i="1"/>
  <c r="I48" i="1"/>
  <c r="I46" i="1"/>
  <c r="I44" i="1"/>
  <c r="I41" i="1"/>
  <c r="I39" i="1"/>
  <c r="I37" i="1"/>
  <c r="I34" i="1"/>
  <c r="I33" i="1"/>
  <c r="I31" i="1"/>
  <c r="I30" i="1"/>
  <c r="I29" i="1"/>
  <c r="I28" i="1"/>
  <c r="I27" i="1"/>
  <c r="I24" i="1"/>
  <c r="I23" i="1"/>
  <c r="I21" i="1"/>
  <c r="I20" i="1"/>
  <c r="I19" i="1"/>
  <c r="I18" i="1"/>
  <c r="I16" i="1"/>
  <c r="I14" i="1"/>
  <c r="I13" i="1"/>
  <c r="I12" i="1"/>
  <c r="I11" i="1"/>
  <c r="I10" i="1"/>
  <c r="F68" i="1" l="1"/>
  <c r="F66" i="1"/>
  <c r="F62" i="1"/>
  <c r="F53" i="1"/>
  <c r="F51" i="1"/>
  <c r="F47" i="1"/>
  <c r="F45" i="1"/>
  <c r="F42" i="1"/>
  <c r="F40" i="1"/>
  <c r="F38" i="1"/>
  <c r="F36" i="1"/>
  <c r="F25" i="1"/>
  <c r="F22" i="1"/>
  <c r="F17" i="1"/>
  <c r="F9" i="1"/>
  <c r="F72" i="1" s="1"/>
  <c r="H25" i="1" l="1"/>
  <c r="E25" i="1"/>
  <c r="J25" i="1" l="1"/>
  <c r="I25" i="1"/>
  <c r="H57" i="1"/>
  <c r="J57" i="1" l="1"/>
  <c r="H68" i="1"/>
  <c r="E68" i="1"/>
  <c r="H62" i="1"/>
  <c r="E62" i="1"/>
  <c r="I68" i="1" l="1"/>
  <c r="J68" i="1"/>
  <c r="I62" i="1"/>
  <c r="J62" i="1"/>
  <c r="E66" i="1"/>
  <c r="E57" i="1"/>
  <c r="I57" i="1" s="1"/>
  <c r="E53" i="1"/>
  <c r="E51" i="1"/>
  <c r="E47" i="1"/>
  <c r="E45" i="1"/>
  <c r="E42" i="1"/>
  <c r="E40" i="1"/>
  <c r="E38" i="1"/>
  <c r="E36" i="1"/>
  <c r="E22" i="1"/>
  <c r="E17" i="1"/>
  <c r="E9" i="1"/>
  <c r="E72" i="1" l="1"/>
  <c r="H40" i="1"/>
  <c r="I40" i="1" s="1"/>
  <c r="H42" i="1"/>
  <c r="H66" i="1"/>
  <c r="J66" i="1" s="1"/>
  <c r="H53" i="1"/>
  <c r="H51" i="1"/>
  <c r="J51" i="1" s="1"/>
  <c r="H47" i="1"/>
  <c r="H45" i="1"/>
  <c r="H17" i="1"/>
  <c r="H9" i="1"/>
  <c r="H22" i="1"/>
  <c r="H38" i="1"/>
  <c r="H36" i="1"/>
  <c r="J38" i="1" l="1"/>
  <c r="I38" i="1"/>
  <c r="J45" i="1"/>
  <c r="I45" i="1"/>
  <c r="J47" i="1"/>
  <c r="I47" i="1"/>
  <c r="J42" i="1"/>
  <c r="I42" i="1"/>
  <c r="J22" i="1"/>
  <c r="I22" i="1"/>
  <c r="J9" i="1"/>
  <c r="I9" i="1"/>
  <c r="J36" i="1"/>
  <c r="I36" i="1"/>
  <c r="J17" i="1"/>
  <c r="I17" i="1"/>
  <c r="I53" i="1"/>
  <c r="J53" i="1"/>
  <c r="H72" i="1"/>
  <c r="J72" i="1" l="1"/>
  <c r="I72" i="1"/>
</calcChain>
</file>

<file path=xl/sharedStrings.xml><?xml version="1.0" encoding="utf-8"?>
<sst xmlns="http://schemas.openxmlformats.org/spreadsheetml/2006/main" count="219" uniqueCount="192">
  <si>
    <t>Cilj</t>
  </si>
  <si>
    <t>Pokazatelj rezultata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</si>
  <si>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</si>
  <si>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</si>
  <si>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</si>
  <si>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</si>
  <si>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</si>
  <si>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</si>
  <si>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</si>
  <si>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</si>
  <si>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</si>
  <si>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</si>
  <si>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</si>
  <si>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</si>
  <si>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</si>
  <si>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</si>
  <si>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</si>
  <si>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</si>
  <si>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</si>
  <si>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</si>
  <si>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</si>
  <si>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</si>
  <si>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</si>
  <si>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</si>
  <si>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</si>
  <si>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</si>
  <si>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</si>
  <si>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</si>
  <si>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</si>
  <si>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</si>
  <si>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</si>
  <si>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</si>
  <si>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</si>
  <si>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</si>
  <si>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</si>
  <si>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</si>
  <si>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</si>
  <si>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</si>
  <si>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</si>
  <si>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</si>
  <si>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</si>
  <si>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</si>
  <si>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</si>
  <si>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</si>
  <si>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</si>
  <si>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</si>
  <si>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</si>
  <si>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</si>
  <si>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</si>
  <si>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</si>
  <si>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</si>
  <si>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Razvoj ruralnog turizma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</si>
  <si>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</si>
  <si>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</si>
  <si>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</si>
  <si>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</si>
  <si>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</si>
  <si>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</si>
  <si>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</si>
  <si>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</si>
  <si>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</si>
  <si>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</si>
  <si>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</si>
  <si>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</si>
  <si>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</si>
  <si>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</si>
  <si>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</si>
  <si>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</si>
  <si>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</si>
  <si>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</si>
  <si>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</si>
  <si>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</si>
  <si>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</si>
  <si>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</si>
  <si>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</si>
  <si>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</si>
  <si>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</si>
  <si>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</si>
  <si>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Računalna oprema, novi računalni programi/vijek trajanja</t>
  </si>
  <si>
    <t>Broj prometnica/   dužina prometnica u m</t>
  </si>
  <si>
    <t>Broj pripremljene dokumentacije za projekte</t>
  </si>
  <si>
    <t>Porast broja noćenja na području općine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</si>
  <si>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</si>
  <si>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</si>
  <si>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</si>
  <si>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</si>
  <si>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</si>
  <si>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</si>
  <si>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</si>
  <si>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</si>
  <si>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</si>
  <si>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</si>
  <si>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</si>
  <si>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</si>
  <si>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</si>
  <si>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</si>
  <si>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</si>
  <si>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</si>
  <si>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</si>
  <si>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</si>
  <si>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</si>
  <si>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</si>
  <si>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</si>
  <si>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</si>
  <si>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</si>
  <si>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</si>
  <si>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</si>
  <si>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</si>
  <si>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</si>
  <si>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</si>
  <si>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</si>
  <si>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</si>
  <si>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</si>
  <si>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</si>
  <si>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</si>
  <si>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</si>
  <si>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</si>
  <si>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</si>
  <si>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</si>
  <si>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</si>
  <si>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</si>
  <si>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</si>
  <si>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</si>
  <si>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</si>
  <si>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</si>
  <si>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</si>
  <si>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</si>
  <si>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</si>
  <si>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Dužina rekreativne staze</t>
  </si>
  <si>
    <t>Broj postavljenih klima uređaja i ostale opreme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</si>
  <si>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</si>
  <si>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</si>
  <si>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</si>
  <si>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</si>
  <si>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</si>
  <si>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</si>
  <si>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</si>
  <si>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</si>
  <si>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</si>
  <si>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</si>
  <si>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</si>
  <si>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</si>
  <si>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</si>
  <si>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</si>
  <si>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</si>
  <si>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</si>
  <si>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</si>
  <si>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</si>
  <si>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</si>
  <si>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</si>
  <si>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</si>
  <si>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</si>
  <si>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</si>
  <si>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</si>
  <si>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</si>
  <si>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</si>
  <si>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</si>
  <si>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</si>
  <si>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</si>
  <si>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Broj vijećnika/broj političkih stranaka, grupa birača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</si>
  <si>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</si>
  <si>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</si>
  <si>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</si>
  <si>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</si>
  <si>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</si>
  <si>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>Obilježavanje 400. godišnjice rođenja Jurja Križanića</t>
  </si>
  <si>
    <t>T1013 03</t>
  </si>
  <si>
    <t>Tekući projekt "Promicanje kulturne baštine Juraj Jurko Križanić"</t>
  </si>
  <si>
    <t>A1005 03</t>
  </si>
  <si>
    <t>A1005 04</t>
  </si>
  <si>
    <t>Tekući projekt "PoKupi, iskoristi, očisti"</t>
  </si>
  <si>
    <t>Tekući projekt "Nabava spremnika za odvojeno prikupljanje komunalnog otpada"</t>
  </si>
  <si>
    <t>K1016 10</t>
  </si>
  <si>
    <t>Kapitalni projekt "Zamjena krovišta na zgradi DVD-a Ribnik"</t>
  </si>
  <si>
    <t>Kapitalni projekt "Građenje i opremanje vatrogasnog doma, društvenog doma i turističkog informativnog centra; Rekonstrukcija zgrade javne namjene (zgrada DVD-a Ribnik) u naselju Ribnik"</t>
  </si>
  <si>
    <t>Redovna djelatnost Jedinstvenog upravnog odjela</t>
  </si>
  <si>
    <t>Broj savjetovanja</t>
  </si>
  <si>
    <t>Broj spremnika</t>
  </si>
  <si>
    <t xml:space="preserve">IZVRŠENJE PLANA RAZVOJNIH PROGRAMA OPĆINE RIBNIK ZA 2018. GODINU </t>
  </si>
  <si>
    <t>Izvršenje za             2017. god.</t>
  </si>
  <si>
    <t>INDEKS                     8/5</t>
  </si>
  <si>
    <t>INDEKS                     8/6</t>
  </si>
  <si>
    <t>Izvorni plan 2018. god.</t>
  </si>
  <si>
    <t>Tekući plan 2018. god.</t>
  </si>
  <si>
    <t>Izvršenje 2018. god.</t>
  </si>
  <si>
    <t>dana objave u "Glasniku Karlovačke županije".</t>
  </si>
  <si>
    <t xml:space="preserve">Godišnji izvještaj o izvršenju Proračuna Općine Ribnik za razdoblje od 01. siječnja do 31. prosinca 2018. godine stupa na snagu osmoga dana od </t>
  </si>
  <si>
    <t>KLASA: 400-05/19-01/01</t>
  </si>
  <si>
    <t>PREDSJEDNIK OPĆINSKOG VIJEĆA:</t>
  </si>
  <si>
    <t>Nikola Dolinar</t>
  </si>
  <si>
    <t>U Ribniku, 29. ožujka 2019. godine</t>
  </si>
  <si>
    <t>UR-BROJ: 2133/21-01-19-13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</si>
</sst>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4" fillId="0" borderId="1" xfId="0" applyFont="1" applyBorder="1" applyAlignment="1">
      <alignment horizontal="center" wrapText="1"/>
    </xf>
    <xf numFmtId="4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3" fillId="0" borderId="0" xfId="1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textRotation="90" wrapText="1"/>
    </xf>
    <xf numFmtId="0" fontId="10" fillId="0" borderId="4" xfId="0" applyFont="1" applyBorder="1" applyAlignment="1">
      <alignment horizontal="left" vertical="center" textRotation="90" wrapText="1"/>
    </xf>
    <xf numFmtId="0" fontId="4" fillId="0" borderId="4" xfId="0" applyFont="1" applyBorder="1" applyAlignment="1">
      <alignment horizontal="left" vertical="center" textRotation="90" wrapText="1"/>
    </xf>
    <xf numFmtId="0" fontId="4" fillId="0" borderId="3" xfId="0" applyFont="1" applyBorder="1" applyAlignment="1">
      <alignment horizontal="left" vertical="center" textRotation="90" wrapText="1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top" textRotation="90" wrapText="1"/>
    </xf>
    <xf numFmtId="0" fontId="10" fillId="0" borderId="4" xfId="0" applyFont="1" applyBorder="1" applyAlignment="1">
      <alignment horizontal="left" vertical="top" textRotation="90" wrapText="1"/>
    </xf>
    <xf numFmtId="0" fontId="10" fillId="0" borderId="3" xfId="0" applyFont="1" applyBorder="1" applyAlignment="1">
      <alignment horizontal="left" vertical="top" textRotation="90" wrapText="1"/>
    </xf>
    <xf numFmtId="0" fontId="10" fillId="0" borderId="2" xfId="0" applyFont="1" applyBorder="1" applyAlignment="1">
      <alignment horizontal="right" vertical="center" textRotation="90" wrapText="1"/>
    </xf>
    <xf numFmtId="0" fontId="10" fillId="0" borderId="4" xfId="0" applyFont="1" applyBorder="1" applyAlignment="1">
      <alignment horizontal="right" vertical="center" textRotation="90" wrapText="1"/>
    </xf>
    <xf numFmtId="0" fontId="4" fillId="0" borderId="4" xfId="0" applyFont="1" applyBorder="1" applyAlignment="1">
      <alignment horizontal="right" vertical="center" textRotation="90" wrapText="1"/>
    </xf>
    <xf numFmtId="0" fontId="4" fillId="0" borderId="3" xfId="0" applyFont="1" applyBorder="1" applyAlignment="1">
      <alignment horizontal="right" vertic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top" textRotation="90" wrapText="1"/>
    </xf>
    <xf numFmtId="0" fontId="10" fillId="0" borderId="4" xfId="0" applyFont="1" applyBorder="1" applyAlignment="1">
      <alignment horizontal="center" vertical="top" textRotation="90" wrapText="1"/>
    </xf>
    <xf numFmtId="0" fontId="10" fillId="0" borderId="3" xfId="0" applyFont="1" applyBorder="1" applyAlignment="1">
      <alignment horizontal="center" vertical="top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8"/>
  <sheetViews>
    <sheetView tabSelected="1" view="pageLayout" topLeftCell="A67" zoomScaleNormal="100" workbookViewId="0">
      <selection activeCell="A80" sqref="A80"/>
    </sheetView>
  </sheetViews>
  <sheetFormatPr defaultRowHeight="15" x14ac:dyDescent="0.25"/>
  <cols>
    <col min="1" max="1" width="3.85546875" style="5" customWidth="1"/>
    <col min="2" max="2" width="5.7109375" style="7" customWidth="1"/>
    <col min="3" max="3" width="7.28515625" customWidth="1"/>
    <col min="4" max="4" width="17.140625" customWidth="1"/>
    <col min="5" max="5" width="9.85546875" customWidth="1"/>
    <col min="6" max="7" width="10.5703125" customWidth="1"/>
    <col min="8" max="10" width="10.42578125" customWidth="1"/>
    <col min="11" max="11" width="20.42578125" customWidth="1"/>
  </cols>
  <sheetData>
    <row r="2" spans="1:11" x14ac:dyDescent="0.25">
      <c r="A2" s="53" t="s">
        <v>178</v>
      </c>
      <c r="B2" s="53"/>
      <c r="C2" s="54"/>
      <c r="D2" s="54"/>
      <c r="E2" s="54"/>
      <c r="F2" s="55"/>
      <c r="G2" s="55"/>
      <c r="H2" s="55"/>
      <c r="I2" s="55"/>
      <c r="J2" s="55"/>
      <c r="K2" s="55"/>
    </row>
    <row r="3" spans="1:1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s="1" customFormat="1" ht="27" customHeight="1" x14ac:dyDescent="0.2">
      <c r="A6" s="61" t="s">
        <v>0</v>
      </c>
      <c r="B6" s="59" t="s">
        <v>57</v>
      </c>
      <c r="C6" s="36" t="s">
        <v>55</v>
      </c>
      <c r="D6" s="36" t="s">
        <v>2</v>
      </c>
      <c r="E6" s="36" t="s">
        <v>179</v>
      </c>
      <c r="F6" s="36" t="s">
        <v>182</v>
      </c>
      <c r="G6" s="36" t="s">
        <v>183</v>
      </c>
      <c r="H6" s="36" t="s">
        <v>184</v>
      </c>
      <c r="I6" s="36" t="s">
        <v>180</v>
      </c>
      <c r="J6" s="36" t="s">
        <v>181</v>
      </c>
      <c r="K6" s="36" t="s">
        <v>1</v>
      </c>
    </row>
    <row r="7" spans="1:11" s="1" customFormat="1" ht="28.5" customHeight="1" x14ac:dyDescent="0.2">
      <c r="A7" s="62"/>
      <c r="B7" s="60"/>
      <c r="C7" s="37"/>
      <c r="D7" s="63"/>
      <c r="E7" s="40"/>
      <c r="F7" s="40"/>
      <c r="G7" s="40"/>
      <c r="H7" s="37"/>
      <c r="I7" s="37"/>
      <c r="J7" s="37"/>
      <c r="K7" s="37"/>
    </row>
    <row r="8" spans="1:11" s="1" customFormat="1" ht="12.75" x14ac:dyDescent="0.2">
      <c r="A8" s="4">
        <v>1</v>
      </c>
      <c r="B8" s="6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</row>
    <row r="9" spans="1:11" s="1" customFormat="1" ht="61.5" customHeight="1" x14ac:dyDescent="0.2">
      <c r="A9" s="45" t="s">
        <v>145</v>
      </c>
      <c r="B9" s="74" t="s">
        <v>58</v>
      </c>
      <c r="C9" s="9" t="s">
        <v>6</v>
      </c>
      <c r="D9" s="10" t="s">
        <v>84</v>
      </c>
      <c r="E9" s="11">
        <f>SUM(E10:E16)</f>
        <v>769285.19</v>
      </c>
      <c r="F9" s="11">
        <f>SUM(F10:F16)</f>
        <v>716600</v>
      </c>
      <c r="G9" s="11"/>
      <c r="H9" s="11">
        <f t="shared" ref="H9" si="0">SUM(H10:H16)</f>
        <v>583703.91</v>
      </c>
      <c r="I9" s="15">
        <f>H9/E9*100</f>
        <v>75.876140290702864</v>
      </c>
      <c r="J9" s="15">
        <f>H9/F9*100</f>
        <v>81.454634384593916</v>
      </c>
      <c r="K9" s="12" t="s">
        <v>61</v>
      </c>
    </row>
    <row r="10" spans="1:11" s="1" customFormat="1" ht="86.25" customHeight="1" x14ac:dyDescent="0.2">
      <c r="A10" s="46"/>
      <c r="B10" s="75"/>
      <c r="C10" s="13" t="s">
        <v>4</v>
      </c>
      <c r="D10" s="14" t="s">
        <v>175</v>
      </c>
      <c r="E10" s="15">
        <v>522119.47</v>
      </c>
      <c r="F10" s="15">
        <v>475500</v>
      </c>
      <c r="G10" s="15"/>
      <c r="H10" s="15">
        <v>378404.86</v>
      </c>
      <c r="I10" s="15">
        <f t="shared" ref="I10:I72" si="1">H10/E10*100</f>
        <v>72.474765210345439</v>
      </c>
      <c r="J10" s="15">
        <f t="shared" ref="J10:J72" si="2">H10/F10*100</f>
        <v>79.580412197686641</v>
      </c>
      <c r="K10" s="8" t="s">
        <v>64</v>
      </c>
    </row>
    <row r="11" spans="1:11" s="1" customFormat="1" ht="102" customHeight="1" x14ac:dyDescent="0.2">
      <c r="A11" s="46"/>
      <c r="B11" s="75"/>
      <c r="C11" s="17" t="s">
        <v>85</v>
      </c>
      <c r="D11" s="8" t="s">
        <v>125</v>
      </c>
      <c r="E11" s="18">
        <v>7835.32</v>
      </c>
      <c r="F11" s="18">
        <v>42500</v>
      </c>
      <c r="G11" s="18"/>
      <c r="H11" s="19">
        <v>38816.53</v>
      </c>
      <c r="I11" s="15">
        <f t="shared" si="1"/>
        <v>495.40452719225254</v>
      </c>
      <c r="J11" s="15">
        <f t="shared" si="2"/>
        <v>91.333011764705887</v>
      </c>
      <c r="K11" s="8" t="s">
        <v>82</v>
      </c>
    </row>
    <row r="12" spans="1:11" s="1" customFormat="1" ht="84.75" customHeight="1" x14ac:dyDescent="0.2">
      <c r="A12" s="46"/>
      <c r="B12" s="75"/>
      <c r="C12" s="17" t="s">
        <v>86</v>
      </c>
      <c r="D12" s="8" t="s">
        <v>11</v>
      </c>
      <c r="E12" s="18">
        <v>147095.76</v>
      </c>
      <c r="F12" s="18">
        <v>175000</v>
      </c>
      <c r="G12" s="18"/>
      <c r="H12" s="19">
        <v>148191.47</v>
      </c>
      <c r="I12" s="15">
        <f t="shared" si="1"/>
        <v>100.74489570603531</v>
      </c>
      <c r="J12" s="15">
        <f t="shared" si="2"/>
        <v>84.680840000000003</v>
      </c>
      <c r="K12" s="8" t="s">
        <v>63</v>
      </c>
    </row>
    <row r="13" spans="1:11" s="1" customFormat="1" ht="78.75" customHeight="1" x14ac:dyDescent="0.2">
      <c r="A13" s="46"/>
      <c r="B13" s="75"/>
      <c r="C13" s="17" t="s">
        <v>87</v>
      </c>
      <c r="D13" s="8" t="s">
        <v>3</v>
      </c>
      <c r="E13" s="18">
        <v>10858.59</v>
      </c>
      <c r="F13" s="18">
        <v>20000</v>
      </c>
      <c r="G13" s="18"/>
      <c r="H13" s="19">
        <v>14691.05</v>
      </c>
      <c r="I13" s="15">
        <f t="shared" si="1"/>
        <v>135.2942693296275</v>
      </c>
      <c r="J13" s="15">
        <f t="shared" si="2"/>
        <v>73.455249999999992</v>
      </c>
      <c r="K13" s="8" t="s">
        <v>63</v>
      </c>
    </row>
    <row r="14" spans="1:11" s="1" customFormat="1" ht="96" customHeight="1" x14ac:dyDescent="0.2">
      <c r="A14" s="46"/>
      <c r="B14" s="75"/>
      <c r="C14" s="17" t="s">
        <v>88</v>
      </c>
      <c r="D14" s="8" t="s">
        <v>5</v>
      </c>
      <c r="E14" s="18">
        <v>18699.62</v>
      </c>
      <c r="F14" s="18">
        <v>3600</v>
      </c>
      <c r="G14" s="18"/>
      <c r="H14" s="19">
        <v>3600</v>
      </c>
      <c r="I14" s="15">
        <f t="shared" si="1"/>
        <v>19.251728109982984</v>
      </c>
      <c r="J14" s="15">
        <f t="shared" si="2"/>
        <v>100</v>
      </c>
      <c r="K14" s="8" t="s">
        <v>159</v>
      </c>
    </row>
    <row r="15" spans="1:11" s="1" customFormat="1" ht="54" customHeight="1" x14ac:dyDescent="0.2">
      <c r="A15" s="46"/>
      <c r="B15" s="75"/>
      <c r="C15" s="17" t="s">
        <v>89</v>
      </c>
      <c r="D15" s="8" t="s">
        <v>8</v>
      </c>
      <c r="E15" s="18">
        <v>0</v>
      </c>
      <c r="F15" s="18">
        <v>0</v>
      </c>
      <c r="G15" s="18"/>
      <c r="H15" s="19">
        <v>0</v>
      </c>
      <c r="I15" s="15">
        <v>0</v>
      </c>
      <c r="J15" s="15">
        <v>0</v>
      </c>
      <c r="K15" s="14" t="s">
        <v>62</v>
      </c>
    </row>
    <row r="16" spans="1:11" s="1" customFormat="1" ht="45" customHeight="1" x14ac:dyDescent="0.2">
      <c r="A16" s="46"/>
      <c r="B16" s="76"/>
      <c r="C16" s="17" t="s">
        <v>90</v>
      </c>
      <c r="D16" s="8" t="s">
        <v>91</v>
      </c>
      <c r="E16" s="18">
        <v>62676.43</v>
      </c>
      <c r="F16" s="18">
        <v>0</v>
      </c>
      <c r="G16" s="18"/>
      <c r="H16" s="19">
        <v>0</v>
      </c>
      <c r="I16" s="15">
        <f t="shared" si="1"/>
        <v>0</v>
      </c>
      <c r="J16" s="15">
        <v>0</v>
      </c>
      <c r="K16" s="14" t="s">
        <v>62</v>
      </c>
    </row>
    <row r="17" spans="1:12" s="1" customFormat="1" ht="76.5" customHeight="1" x14ac:dyDescent="0.2">
      <c r="A17" s="46"/>
      <c r="B17" s="67" t="s">
        <v>137</v>
      </c>
      <c r="C17" s="9" t="s">
        <v>7</v>
      </c>
      <c r="D17" s="10" t="s">
        <v>92</v>
      </c>
      <c r="E17" s="11">
        <f>SUM(E18:E21)</f>
        <v>206743.09999999998</v>
      </c>
      <c r="F17" s="11">
        <f>SUM(F18:F21)</f>
        <v>245000</v>
      </c>
      <c r="G17" s="11"/>
      <c r="H17" s="11">
        <f t="shared" ref="H17" si="3">SUM(H18:H21)</f>
        <v>174536.24000000002</v>
      </c>
      <c r="I17" s="15">
        <f t="shared" si="1"/>
        <v>84.421796906402207</v>
      </c>
      <c r="J17" s="15">
        <f t="shared" si="2"/>
        <v>71.239281632653075</v>
      </c>
      <c r="K17" s="12" t="s">
        <v>61</v>
      </c>
      <c r="L17" s="2"/>
    </row>
    <row r="18" spans="1:12" s="1" customFormat="1" ht="65.25" customHeight="1" x14ac:dyDescent="0.2">
      <c r="A18" s="46"/>
      <c r="B18" s="68"/>
      <c r="C18" s="21" t="s">
        <v>93</v>
      </c>
      <c r="D18" s="8" t="s">
        <v>14</v>
      </c>
      <c r="E18" s="18">
        <v>50290.09</v>
      </c>
      <c r="F18" s="18">
        <v>80000</v>
      </c>
      <c r="G18" s="18"/>
      <c r="H18" s="18">
        <v>60482.02</v>
      </c>
      <c r="I18" s="15">
        <f t="shared" si="1"/>
        <v>120.26627910190658</v>
      </c>
      <c r="J18" s="15">
        <f t="shared" si="2"/>
        <v>75.602525</v>
      </c>
      <c r="K18" s="32" t="s">
        <v>65</v>
      </c>
    </row>
    <row r="19" spans="1:12" s="1" customFormat="1" ht="22.5" x14ac:dyDescent="0.2">
      <c r="A19" s="46"/>
      <c r="B19" s="68"/>
      <c r="C19" s="22" t="s">
        <v>94</v>
      </c>
      <c r="D19" s="8" t="s">
        <v>95</v>
      </c>
      <c r="E19" s="18">
        <v>19269.2</v>
      </c>
      <c r="F19" s="18">
        <v>35000</v>
      </c>
      <c r="G19" s="18"/>
      <c r="H19" s="18">
        <v>26100.58</v>
      </c>
      <c r="I19" s="15">
        <f t="shared" si="1"/>
        <v>135.45232806758975</v>
      </c>
      <c r="J19" s="15">
        <f t="shared" si="2"/>
        <v>74.57308571428571</v>
      </c>
      <c r="K19" s="8" t="s">
        <v>67</v>
      </c>
    </row>
    <row r="20" spans="1:12" s="1" customFormat="1" ht="66.75" customHeight="1" x14ac:dyDescent="0.2">
      <c r="A20" s="46"/>
      <c r="B20" s="68"/>
      <c r="C20" s="22" t="s">
        <v>96</v>
      </c>
      <c r="D20" s="8" t="s">
        <v>16</v>
      </c>
      <c r="E20" s="18">
        <v>29570.27</v>
      </c>
      <c r="F20" s="18">
        <v>30000</v>
      </c>
      <c r="G20" s="18"/>
      <c r="H20" s="18">
        <v>20804.79</v>
      </c>
      <c r="I20" s="15">
        <f t="shared" si="1"/>
        <v>70.357118822384777</v>
      </c>
      <c r="J20" s="15">
        <f t="shared" si="2"/>
        <v>69.349299999999999</v>
      </c>
      <c r="K20" s="32" t="s">
        <v>68</v>
      </c>
    </row>
    <row r="21" spans="1:12" s="1" customFormat="1" ht="78" customHeight="1" x14ac:dyDescent="0.2">
      <c r="A21" s="46"/>
      <c r="B21" s="68"/>
      <c r="C21" s="22" t="s">
        <v>97</v>
      </c>
      <c r="D21" s="8" t="s">
        <v>15</v>
      </c>
      <c r="E21" s="18">
        <v>107613.54</v>
      </c>
      <c r="F21" s="18">
        <v>100000</v>
      </c>
      <c r="G21" s="18"/>
      <c r="H21" s="18">
        <v>67148.850000000006</v>
      </c>
      <c r="I21" s="11">
        <f t="shared" si="1"/>
        <v>62.398142464228954</v>
      </c>
      <c r="J21" s="11">
        <f t="shared" si="2"/>
        <v>67.14885000000001</v>
      </c>
      <c r="K21" s="32" t="s">
        <v>83</v>
      </c>
    </row>
    <row r="22" spans="1:12" s="1" customFormat="1" ht="79.5" customHeight="1" x14ac:dyDescent="0.2">
      <c r="A22" s="46"/>
      <c r="B22" s="69"/>
      <c r="C22" s="9" t="s">
        <v>32</v>
      </c>
      <c r="D22" s="10" t="s">
        <v>99</v>
      </c>
      <c r="E22" s="11">
        <f>SUM(E23:E24)</f>
        <v>47300.800000000003</v>
      </c>
      <c r="F22" s="11">
        <f>SUM(F23:F24)</f>
        <v>102000</v>
      </c>
      <c r="G22" s="11"/>
      <c r="H22" s="11">
        <f t="shared" ref="H22" si="4">SUM(H23:H24)</f>
        <v>86963.489999999991</v>
      </c>
      <c r="I22" s="15">
        <f t="shared" si="1"/>
        <v>183.85204901397015</v>
      </c>
      <c r="J22" s="15">
        <f t="shared" si="2"/>
        <v>85.258323529411754</v>
      </c>
      <c r="K22" s="12" t="s">
        <v>61</v>
      </c>
    </row>
    <row r="23" spans="1:12" s="1" customFormat="1" ht="41.25" customHeight="1" x14ac:dyDescent="0.2">
      <c r="A23" s="46"/>
      <c r="B23" s="69"/>
      <c r="C23" s="22" t="s">
        <v>34</v>
      </c>
      <c r="D23" s="8" t="s">
        <v>43</v>
      </c>
      <c r="E23" s="18">
        <v>42300.800000000003</v>
      </c>
      <c r="F23" s="18">
        <v>95000</v>
      </c>
      <c r="G23" s="18"/>
      <c r="H23" s="18">
        <v>80361.45</v>
      </c>
      <c r="I23" s="15">
        <f t="shared" si="1"/>
        <v>189.97619430365381</v>
      </c>
      <c r="J23" s="15">
        <f t="shared" si="2"/>
        <v>84.590999999999994</v>
      </c>
      <c r="K23" s="8" t="s">
        <v>74</v>
      </c>
    </row>
    <row r="24" spans="1:12" s="1" customFormat="1" ht="84.75" customHeight="1" x14ac:dyDescent="0.2">
      <c r="A24" s="46"/>
      <c r="B24" s="69"/>
      <c r="C24" s="22" t="s">
        <v>36</v>
      </c>
      <c r="D24" s="8" t="s">
        <v>134</v>
      </c>
      <c r="E24" s="18">
        <v>5000</v>
      </c>
      <c r="F24" s="18">
        <v>7000</v>
      </c>
      <c r="G24" s="18"/>
      <c r="H24" s="18">
        <v>6602.04</v>
      </c>
      <c r="I24" s="15">
        <f t="shared" si="1"/>
        <v>132.04079999999999</v>
      </c>
      <c r="J24" s="15">
        <f t="shared" si="2"/>
        <v>94.31485714285715</v>
      </c>
      <c r="K24" s="8" t="s">
        <v>75</v>
      </c>
    </row>
    <row r="25" spans="1:12" s="1" customFormat="1" ht="49.5" customHeight="1" x14ac:dyDescent="0.2">
      <c r="A25" s="46"/>
      <c r="B25" s="69"/>
      <c r="C25" s="9" t="s">
        <v>117</v>
      </c>
      <c r="D25" s="10" t="s">
        <v>118</v>
      </c>
      <c r="E25" s="11">
        <f>SUM(E26:E35)</f>
        <v>1046932.86</v>
      </c>
      <c r="F25" s="11">
        <f t="shared" ref="F25" si="5">SUM(F26:F35)</f>
        <v>4564900</v>
      </c>
      <c r="G25" s="11"/>
      <c r="H25" s="11">
        <f t="shared" ref="H25" si="6">SUM(H26:H35)</f>
        <v>613797.41</v>
      </c>
      <c r="I25" s="15">
        <f t="shared" si="1"/>
        <v>58.628154053737511</v>
      </c>
      <c r="J25" s="15">
        <f t="shared" si="2"/>
        <v>13.446020942408376</v>
      </c>
      <c r="K25" s="12" t="s">
        <v>61</v>
      </c>
    </row>
    <row r="26" spans="1:12" s="1" customFormat="1" ht="83.25" customHeight="1" x14ac:dyDescent="0.2">
      <c r="A26" s="46"/>
      <c r="B26" s="69"/>
      <c r="C26" s="22" t="s">
        <v>119</v>
      </c>
      <c r="D26" s="8" t="s">
        <v>131</v>
      </c>
      <c r="E26" s="18">
        <v>0</v>
      </c>
      <c r="F26" s="18">
        <v>0</v>
      </c>
      <c r="G26" s="18"/>
      <c r="H26" s="18">
        <v>0</v>
      </c>
      <c r="I26" s="15">
        <v>0</v>
      </c>
      <c r="J26" s="15">
        <v>0</v>
      </c>
      <c r="K26" s="8" t="s">
        <v>128</v>
      </c>
    </row>
    <row r="27" spans="1:12" s="1" customFormat="1" ht="78.75" customHeight="1" x14ac:dyDescent="0.2">
      <c r="A27" s="46"/>
      <c r="B27" s="69"/>
      <c r="C27" s="22" t="s">
        <v>120</v>
      </c>
      <c r="D27" s="8" t="s">
        <v>132</v>
      </c>
      <c r="E27" s="18">
        <v>140680.91</v>
      </c>
      <c r="F27" s="18">
        <v>620000</v>
      </c>
      <c r="G27" s="18"/>
      <c r="H27" s="18">
        <v>588078.66</v>
      </c>
      <c r="I27" s="15">
        <f t="shared" si="1"/>
        <v>418.02307079190768</v>
      </c>
      <c r="J27" s="15">
        <f t="shared" si="2"/>
        <v>94.851396774193546</v>
      </c>
      <c r="K27" s="8" t="s">
        <v>79</v>
      </c>
    </row>
    <row r="28" spans="1:12" s="1" customFormat="1" ht="166.5" customHeight="1" x14ac:dyDescent="0.2">
      <c r="A28" s="46"/>
      <c r="B28" s="69"/>
      <c r="C28" s="22" t="s">
        <v>121</v>
      </c>
      <c r="D28" s="8" t="s">
        <v>152</v>
      </c>
      <c r="E28" s="18">
        <v>613929.38</v>
      </c>
      <c r="F28" s="18">
        <v>24900</v>
      </c>
      <c r="G28" s="18"/>
      <c r="H28" s="18">
        <v>24468.75</v>
      </c>
      <c r="I28" s="15">
        <f t="shared" si="1"/>
        <v>3.9855968450312638</v>
      </c>
      <c r="J28" s="15">
        <f t="shared" si="2"/>
        <v>98.268072289156621</v>
      </c>
      <c r="K28" s="8" t="s">
        <v>66</v>
      </c>
    </row>
    <row r="29" spans="1:12" s="1" customFormat="1" ht="22.5" x14ac:dyDescent="0.2">
      <c r="A29" s="46"/>
      <c r="B29" s="69"/>
      <c r="C29" s="22" t="s">
        <v>122</v>
      </c>
      <c r="D29" s="8" t="s">
        <v>133</v>
      </c>
      <c r="E29" s="18">
        <v>7250</v>
      </c>
      <c r="F29" s="18">
        <v>20000</v>
      </c>
      <c r="G29" s="18"/>
      <c r="H29" s="18">
        <v>0</v>
      </c>
      <c r="I29" s="15">
        <f t="shared" si="1"/>
        <v>0</v>
      </c>
      <c r="J29" s="15">
        <f t="shared" si="2"/>
        <v>0</v>
      </c>
      <c r="K29" s="8" t="s">
        <v>129</v>
      </c>
    </row>
    <row r="30" spans="1:12" s="1" customFormat="1" ht="200.25" customHeight="1" x14ac:dyDescent="0.2">
      <c r="A30" s="46"/>
      <c r="B30" s="69"/>
      <c r="C30" s="22" t="s">
        <v>123</v>
      </c>
      <c r="D30" s="8" t="s">
        <v>174</v>
      </c>
      <c r="E30" s="18">
        <v>148900</v>
      </c>
      <c r="F30" s="18">
        <v>3800000</v>
      </c>
      <c r="G30" s="18"/>
      <c r="H30" s="18">
        <v>0</v>
      </c>
      <c r="I30" s="15">
        <f t="shared" si="1"/>
        <v>0</v>
      </c>
      <c r="J30" s="15">
        <f t="shared" si="2"/>
        <v>0</v>
      </c>
      <c r="K30" s="14" t="s">
        <v>140</v>
      </c>
    </row>
    <row r="31" spans="1:12" s="1" customFormat="1" ht="66" customHeight="1" x14ac:dyDescent="0.2">
      <c r="A31" s="46"/>
      <c r="B31" s="69"/>
      <c r="C31" s="22" t="s">
        <v>124</v>
      </c>
      <c r="D31" s="8" t="s">
        <v>141</v>
      </c>
      <c r="E31" s="18">
        <v>80000</v>
      </c>
      <c r="F31" s="18">
        <v>50000</v>
      </c>
      <c r="G31" s="18"/>
      <c r="H31" s="18">
        <v>0</v>
      </c>
      <c r="I31" s="15">
        <f t="shared" si="1"/>
        <v>0</v>
      </c>
      <c r="J31" s="15">
        <f t="shared" si="2"/>
        <v>0</v>
      </c>
      <c r="K31" s="14" t="s">
        <v>139</v>
      </c>
    </row>
    <row r="32" spans="1:12" s="1" customFormat="1" ht="66" customHeight="1" x14ac:dyDescent="0.2">
      <c r="A32" s="46"/>
      <c r="B32" s="69"/>
      <c r="C32" s="22" t="s">
        <v>153</v>
      </c>
      <c r="D32" s="8" t="s">
        <v>154</v>
      </c>
      <c r="E32" s="18">
        <v>0</v>
      </c>
      <c r="F32" s="18">
        <v>20000</v>
      </c>
      <c r="G32" s="18"/>
      <c r="H32" s="18">
        <v>0</v>
      </c>
      <c r="I32" s="15">
        <v>0</v>
      </c>
      <c r="J32" s="15">
        <f t="shared" si="2"/>
        <v>0</v>
      </c>
      <c r="K32" s="8" t="s">
        <v>164</v>
      </c>
    </row>
    <row r="33" spans="1:11" s="1" customFormat="1" ht="56.25" customHeight="1" x14ac:dyDescent="0.2">
      <c r="A33" s="46"/>
      <c r="B33" s="70"/>
      <c r="C33" s="22" t="s">
        <v>155</v>
      </c>
      <c r="D33" s="8" t="s">
        <v>54</v>
      </c>
      <c r="E33" s="18">
        <v>40371.629999999997</v>
      </c>
      <c r="F33" s="18">
        <v>30000</v>
      </c>
      <c r="G33" s="18"/>
      <c r="H33" s="18">
        <v>1250</v>
      </c>
      <c r="I33" s="15">
        <f t="shared" si="1"/>
        <v>3.096233667057783</v>
      </c>
      <c r="J33" s="15">
        <f t="shared" si="2"/>
        <v>4.1666666666666661</v>
      </c>
      <c r="K33" s="8" t="s">
        <v>78</v>
      </c>
    </row>
    <row r="34" spans="1:11" s="1" customFormat="1" ht="56.25" customHeight="1" x14ac:dyDescent="0.2">
      <c r="A34" s="46"/>
      <c r="B34" s="31"/>
      <c r="C34" s="22" t="s">
        <v>156</v>
      </c>
      <c r="D34" s="8" t="s">
        <v>157</v>
      </c>
      <c r="E34" s="18">
        <v>15800.94</v>
      </c>
      <c r="F34" s="18">
        <v>0</v>
      </c>
      <c r="G34" s="18"/>
      <c r="H34" s="18">
        <v>0</v>
      </c>
      <c r="I34" s="15">
        <f t="shared" si="1"/>
        <v>0</v>
      </c>
      <c r="J34" s="15">
        <v>0</v>
      </c>
      <c r="K34" s="8" t="s">
        <v>162</v>
      </c>
    </row>
    <row r="35" spans="1:11" s="1" customFormat="1" ht="56.25" customHeight="1" x14ac:dyDescent="0.2">
      <c r="A35" s="46"/>
      <c r="B35" s="31"/>
      <c r="C35" s="22" t="s">
        <v>172</v>
      </c>
      <c r="D35" s="8" t="s">
        <v>173</v>
      </c>
      <c r="E35" s="18">
        <v>0</v>
      </c>
      <c r="F35" s="18">
        <v>0</v>
      </c>
      <c r="G35" s="18"/>
      <c r="H35" s="18">
        <v>0</v>
      </c>
      <c r="I35" s="15">
        <v>0</v>
      </c>
      <c r="J35" s="15">
        <v>0</v>
      </c>
      <c r="K35" s="8" t="s">
        <v>162</v>
      </c>
    </row>
    <row r="36" spans="1:11" s="2" customFormat="1" ht="12.75" x14ac:dyDescent="0.2">
      <c r="A36" s="47"/>
      <c r="B36" s="41" t="s">
        <v>59</v>
      </c>
      <c r="C36" s="23" t="s">
        <v>9</v>
      </c>
      <c r="D36" s="20" t="s">
        <v>20</v>
      </c>
      <c r="E36" s="24">
        <f>SUM(E37)</f>
        <v>12780</v>
      </c>
      <c r="F36" s="24">
        <f>SUM(F37)</f>
        <v>30000</v>
      </c>
      <c r="G36" s="24"/>
      <c r="H36" s="24">
        <f t="shared" ref="H36" si="7">SUM(H37)</f>
        <v>11700</v>
      </c>
      <c r="I36" s="15">
        <f t="shared" si="1"/>
        <v>91.549295774647888</v>
      </c>
      <c r="J36" s="15">
        <f t="shared" si="2"/>
        <v>39</v>
      </c>
      <c r="K36" s="25" t="s">
        <v>61</v>
      </c>
    </row>
    <row r="37" spans="1:11" s="1" customFormat="1" ht="89.25" customHeight="1" x14ac:dyDescent="0.2">
      <c r="A37" s="47"/>
      <c r="B37" s="42"/>
      <c r="C37" s="22" t="s">
        <v>10</v>
      </c>
      <c r="D37" s="8" t="s">
        <v>126</v>
      </c>
      <c r="E37" s="18">
        <v>12780</v>
      </c>
      <c r="F37" s="18">
        <v>30000</v>
      </c>
      <c r="G37" s="18"/>
      <c r="H37" s="18">
        <v>11700</v>
      </c>
      <c r="I37" s="15">
        <f t="shared" si="1"/>
        <v>91.549295774647888</v>
      </c>
      <c r="J37" s="15">
        <f t="shared" si="2"/>
        <v>39</v>
      </c>
      <c r="K37" s="8" t="s">
        <v>69</v>
      </c>
    </row>
    <row r="38" spans="1:11" s="2" customFormat="1" ht="28.5" customHeight="1" x14ac:dyDescent="0.2">
      <c r="A38" s="47"/>
      <c r="B38" s="42"/>
      <c r="C38" s="23" t="s">
        <v>12</v>
      </c>
      <c r="D38" s="20" t="s">
        <v>23</v>
      </c>
      <c r="E38" s="24">
        <f t="shared" ref="E38:H38" si="8">SUM(E39:E39)</f>
        <v>1550</v>
      </c>
      <c r="F38" s="24">
        <f t="shared" ref="F38" si="9">SUM(F39:F39)</f>
        <v>1200</v>
      </c>
      <c r="G38" s="24"/>
      <c r="H38" s="24">
        <f t="shared" si="8"/>
        <v>1200</v>
      </c>
      <c r="I38" s="15">
        <f t="shared" si="1"/>
        <v>77.41935483870968</v>
      </c>
      <c r="J38" s="15">
        <f t="shared" si="2"/>
        <v>100</v>
      </c>
      <c r="K38" s="25" t="s">
        <v>61</v>
      </c>
    </row>
    <row r="39" spans="1:11" s="1" customFormat="1" ht="45" customHeight="1" x14ac:dyDescent="0.2">
      <c r="A39" s="47"/>
      <c r="B39" s="42"/>
      <c r="C39" s="22" t="s">
        <v>98</v>
      </c>
      <c r="D39" s="8" t="s">
        <v>25</v>
      </c>
      <c r="E39" s="18">
        <v>1550</v>
      </c>
      <c r="F39" s="18">
        <v>1200</v>
      </c>
      <c r="G39" s="18"/>
      <c r="H39" s="18">
        <v>1200</v>
      </c>
      <c r="I39" s="15">
        <f t="shared" si="1"/>
        <v>77.41935483870968</v>
      </c>
      <c r="J39" s="15">
        <f t="shared" si="2"/>
        <v>100</v>
      </c>
      <c r="K39" s="14" t="s">
        <v>80</v>
      </c>
    </row>
    <row r="40" spans="1:11" s="1" customFormat="1" ht="52.5" customHeight="1" x14ac:dyDescent="0.2">
      <c r="A40" s="47"/>
      <c r="B40" s="43"/>
      <c r="C40" s="9" t="s">
        <v>52</v>
      </c>
      <c r="D40" s="10" t="s">
        <v>100</v>
      </c>
      <c r="E40" s="11">
        <f t="shared" ref="E40:H40" si="10">SUM(E41:E41)</f>
        <v>37500</v>
      </c>
      <c r="F40" s="11">
        <f t="shared" ref="F40" si="11">SUM(F41:F41)</f>
        <v>0</v>
      </c>
      <c r="G40" s="11"/>
      <c r="H40" s="11">
        <f t="shared" si="10"/>
        <v>0</v>
      </c>
      <c r="I40" s="15">
        <f t="shared" si="1"/>
        <v>0</v>
      </c>
      <c r="J40" s="15">
        <v>0</v>
      </c>
      <c r="K40" s="12" t="s">
        <v>61</v>
      </c>
    </row>
    <row r="41" spans="1:11" s="1" customFormat="1" ht="56.25" customHeight="1" x14ac:dyDescent="0.2">
      <c r="A41" s="47"/>
      <c r="B41" s="43"/>
      <c r="C41" s="22" t="s">
        <v>53</v>
      </c>
      <c r="D41" s="8" t="s">
        <v>158</v>
      </c>
      <c r="E41" s="18">
        <v>37500</v>
      </c>
      <c r="F41" s="18">
        <v>0</v>
      </c>
      <c r="G41" s="18"/>
      <c r="H41" s="18">
        <v>0</v>
      </c>
      <c r="I41" s="15">
        <f t="shared" si="1"/>
        <v>0</v>
      </c>
      <c r="J41" s="15">
        <v>0</v>
      </c>
      <c r="K41" s="8" t="s">
        <v>138</v>
      </c>
    </row>
    <row r="42" spans="1:11" s="1" customFormat="1" ht="34.5" customHeight="1" x14ac:dyDescent="0.2">
      <c r="A42" s="47"/>
      <c r="B42" s="43"/>
      <c r="C42" s="9" t="s">
        <v>49</v>
      </c>
      <c r="D42" s="10" t="s">
        <v>115</v>
      </c>
      <c r="E42" s="11">
        <f>SUM(E43:E44)</f>
        <v>14991.9</v>
      </c>
      <c r="F42" s="11">
        <f>SUM(F43:F44)</f>
        <v>55000</v>
      </c>
      <c r="G42" s="11"/>
      <c r="H42" s="11">
        <f t="shared" ref="H42" si="12">SUM(H43:H44)</f>
        <v>1642.5</v>
      </c>
      <c r="I42" s="15">
        <f t="shared" si="1"/>
        <v>10.955916194745164</v>
      </c>
      <c r="J42" s="15">
        <f t="shared" si="2"/>
        <v>2.9863636363636363</v>
      </c>
      <c r="K42" s="12" t="s">
        <v>61</v>
      </c>
    </row>
    <row r="43" spans="1:11" s="1" customFormat="1" ht="51" customHeight="1" x14ac:dyDescent="0.2">
      <c r="A43" s="47"/>
      <c r="B43" s="43"/>
      <c r="C43" s="22" t="s">
        <v>50</v>
      </c>
      <c r="D43" s="8" t="s">
        <v>51</v>
      </c>
      <c r="E43" s="18">
        <v>0</v>
      </c>
      <c r="F43" s="18">
        <v>40000</v>
      </c>
      <c r="G43" s="18"/>
      <c r="H43" s="18">
        <v>0</v>
      </c>
      <c r="I43" s="15">
        <v>0</v>
      </c>
      <c r="J43" s="15">
        <f t="shared" si="2"/>
        <v>0</v>
      </c>
      <c r="K43" s="8" t="s">
        <v>81</v>
      </c>
    </row>
    <row r="44" spans="1:11" s="1" customFormat="1" ht="43.5" customHeight="1" x14ac:dyDescent="0.2">
      <c r="A44" s="48"/>
      <c r="B44" s="44"/>
      <c r="C44" s="22" t="s">
        <v>136</v>
      </c>
      <c r="D44" s="8" t="s">
        <v>116</v>
      </c>
      <c r="E44" s="18">
        <v>14991.9</v>
      </c>
      <c r="F44" s="18">
        <v>15000</v>
      </c>
      <c r="G44" s="18"/>
      <c r="H44" s="18">
        <v>1642.5</v>
      </c>
      <c r="I44" s="15">
        <f t="shared" si="1"/>
        <v>10.955916194745164</v>
      </c>
      <c r="J44" s="15">
        <f t="shared" si="2"/>
        <v>10.95</v>
      </c>
      <c r="K44" s="8" t="s">
        <v>81</v>
      </c>
    </row>
    <row r="45" spans="1:11" s="2" customFormat="1" ht="30.75" customHeight="1" x14ac:dyDescent="0.2">
      <c r="A45" s="45" t="s">
        <v>144</v>
      </c>
      <c r="B45" s="50" t="s">
        <v>146</v>
      </c>
      <c r="C45" s="9" t="s">
        <v>17</v>
      </c>
      <c r="D45" s="10" t="s">
        <v>104</v>
      </c>
      <c r="E45" s="11">
        <f>SUM(E46)</f>
        <v>18835</v>
      </c>
      <c r="F45" s="11">
        <f>SUM(F46)</f>
        <v>70000</v>
      </c>
      <c r="G45" s="11"/>
      <c r="H45" s="11">
        <f t="shared" ref="H45" si="13">SUM(H46)</f>
        <v>64606</v>
      </c>
      <c r="I45" s="15">
        <f t="shared" si="1"/>
        <v>343.01035306610032</v>
      </c>
      <c r="J45" s="15">
        <f t="shared" si="2"/>
        <v>92.294285714285721</v>
      </c>
      <c r="K45" s="12" t="s">
        <v>61</v>
      </c>
    </row>
    <row r="46" spans="1:11" s="2" customFormat="1" ht="60" customHeight="1" x14ac:dyDescent="0.2">
      <c r="A46" s="46"/>
      <c r="B46" s="51"/>
      <c r="C46" s="13" t="s">
        <v>18</v>
      </c>
      <c r="D46" s="8" t="s">
        <v>40</v>
      </c>
      <c r="E46" s="18">
        <v>18835</v>
      </c>
      <c r="F46" s="18">
        <v>70000</v>
      </c>
      <c r="G46" s="18"/>
      <c r="H46" s="18">
        <v>64606</v>
      </c>
      <c r="I46" s="15">
        <f t="shared" si="1"/>
        <v>343.01035306610032</v>
      </c>
      <c r="J46" s="15">
        <f t="shared" si="2"/>
        <v>92.294285714285721</v>
      </c>
      <c r="K46" s="8" t="s">
        <v>71</v>
      </c>
    </row>
    <row r="47" spans="1:11" s="2" customFormat="1" ht="42" customHeight="1" x14ac:dyDescent="0.2">
      <c r="A47" s="46"/>
      <c r="B47" s="51"/>
      <c r="C47" s="9" t="s">
        <v>19</v>
      </c>
      <c r="D47" s="10" t="s">
        <v>105</v>
      </c>
      <c r="E47" s="11">
        <f>SUM(E48:E50)</f>
        <v>22205.73</v>
      </c>
      <c r="F47" s="11">
        <f>SUM(F48:F50)</f>
        <v>40000</v>
      </c>
      <c r="G47" s="11"/>
      <c r="H47" s="11">
        <f t="shared" ref="H47" si="14">SUM(H48:H50)</f>
        <v>21168.58</v>
      </c>
      <c r="I47" s="15">
        <f t="shared" si="1"/>
        <v>95.329358683546999</v>
      </c>
      <c r="J47" s="15">
        <f t="shared" si="2"/>
        <v>52.92145</v>
      </c>
      <c r="K47" s="12" t="s">
        <v>61</v>
      </c>
    </row>
    <row r="48" spans="1:11" s="2" customFormat="1" ht="78" customHeight="1" x14ac:dyDescent="0.2">
      <c r="A48" s="46"/>
      <c r="B48" s="51"/>
      <c r="C48" s="13" t="s">
        <v>21</v>
      </c>
      <c r="D48" s="8" t="s">
        <v>147</v>
      </c>
      <c r="E48" s="18">
        <v>11110.73</v>
      </c>
      <c r="F48" s="18">
        <v>20000</v>
      </c>
      <c r="G48" s="18"/>
      <c r="H48" s="18">
        <v>12109.1</v>
      </c>
      <c r="I48" s="15">
        <f t="shared" si="1"/>
        <v>108.98563820739051</v>
      </c>
      <c r="J48" s="15">
        <f t="shared" si="2"/>
        <v>60.545499999999997</v>
      </c>
      <c r="K48" s="8" t="s">
        <v>70</v>
      </c>
    </row>
    <row r="49" spans="1:11" s="2" customFormat="1" ht="48" customHeight="1" x14ac:dyDescent="0.2">
      <c r="A49" s="46"/>
      <c r="B49" s="51"/>
      <c r="C49" s="22" t="s">
        <v>106</v>
      </c>
      <c r="D49" s="8" t="s">
        <v>107</v>
      </c>
      <c r="E49" s="18">
        <v>9595</v>
      </c>
      <c r="F49" s="18">
        <v>15000</v>
      </c>
      <c r="G49" s="18"/>
      <c r="H49" s="18">
        <v>9059.48</v>
      </c>
      <c r="I49" s="15">
        <f t="shared" si="1"/>
        <v>94.418759770713905</v>
      </c>
      <c r="J49" s="15">
        <f t="shared" si="2"/>
        <v>60.396533333333338</v>
      </c>
      <c r="K49" s="8" t="s">
        <v>70</v>
      </c>
    </row>
    <row r="50" spans="1:11" s="2" customFormat="1" ht="41.25" customHeight="1" x14ac:dyDescent="0.2">
      <c r="A50" s="46"/>
      <c r="B50" s="51"/>
      <c r="C50" s="22" t="s">
        <v>148</v>
      </c>
      <c r="D50" s="8" t="s">
        <v>108</v>
      </c>
      <c r="E50" s="18">
        <v>1500</v>
      </c>
      <c r="F50" s="18">
        <v>5000</v>
      </c>
      <c r="G50" s="18"/>
      <c r="H50" s="18">
        <v>0</v>
      </c>
      <c r="I50" s="15">
        <f t="shared" si="1"/>
        <v>0</v>
      </c>
      <c r="J50" s="15">
        <f t="shared" si="2"/>
        <v>0</v>
      </c>
      <c r="K50" s="8" t="s">
        <v>73</v>
      </c>
    </row>
    <row r="51" spans="1:11" s="2" customFormat="1" ht="12.75" x14ac:dyDescent="0.2">
      <c r="A51" s="46"/>
      <c r="B51" s="51"/>
      <c r="C51" s="9" t="s">
        <v>22</v>
      </c>
      <c r="D51" s="10" t="s">
        <v>127</v>
      </c>
      <c r="E51" s="11">
        <f>SUM(E52)</f>
        <v>0</v>
      </c>
      <c r="F51" s="11">
        <f>SUM(F52)</f>
        <v>5000</v>
      </c>
      <c r="G51" s="11"/>
      <c r="H51" s="11">
        <f t="shared" ref="H51" si="15">SUM(H52)</f>
        <v>0</v>
      </c>
      <c r="I51" s="15">
        <v>0</v>
      </c>
      <c r="J51" s="15">
        <f t="shared" si="2"/>
        <v>0</v>
      </c>
      <c r="K51" s="12" t="s">
        <v>61</v>
      </c>
    </row>
    <row r="52" spans="1:11" s="1" customFormat="1" ht="26.25" customHeight="1" x14ac:dyDescent="0.2">
      <c r="A52" s="46"/>
      <c r="B52" s="51"/>
      <c r="C52" s="22" t="s">
        <v>24</v>
      </c>
      <c r="D52" s="8" t="s">
        <v>35</v>
      </c>
      <c r="E52" s="18">
        <v>0</v>
      </c>
      <c r="F52" s="18">
        <v>5000</v>
      </c>
      <c r="G52" s="18"/>
      <c r="H52" s="18">
        <v>0</v>
      </c>
      <c r="I52" s="15">
        <v>0</v>
      </c>
      <c r="J52" s="15">
        <f t="shared" si="2"/>
        <v>0</v>
      </c>
      <c r="K52" s="16" t="s">
        <v>70</v>
      </c>
    </row>
    <row r="53" spans="1:11" s="1" customFormat="1" ht="30.75" customHeight="1" x14ac:dyDescent="0.2">
      <c r="A53" s="46"/>
      <c r="B53" s="51"/>
      <c r="C53" s="9" t="s">
        <v>26</v>
      </c>
      <c r="D53" s="10" t="s">
        <v>33</v>
      </c>
      <c r="E53" s="11">
        <f>SUM(E54:E56)</f>
        <v>11440</v>
      </c>
      <c r="F53" s="11">
        <f>SUM(F54:F56)</f>
        <v>36000</v>
      </c>
      <c r="G53" s="11"/>
      <c r="H53" s="11">
        <f t="shared" ref="H53" si="16">SUM(H54:H56)</f>
        <v>23232.440000000002</v>
      </c>
      <c r="I53" s="15">
        <f t="shared" si="1"/>
        <v>203.08076923076922</v>
      </c>
      <c r="J53" s="15">
        <f t="shared" si="2"/>
        <v>64.534555555555556</v>
      </c>
      <c r="K53" s="12" t="s">
        <v>61</v>
      </c>
    </row>
    <row r="54" spans="1:11" s="1" customFormat="1" ht="22.5" x14ac:dyDescent="0.2">
      <c r="A54" s="46"/>
      <c r="B54" s="51"/>
      <c r="C54" s="13" t="s">
        <v>27</v>
      </c>
      <c r="D54" s="8" t="s">
        <v>38</v>
      </c>
      <c r="E54" s="18">
        <v>0</v>
      </c>
      <c r="F54" s="18">
        <v>6000</v>
      </c>
      <c r="G54" s="18"/>
      <c r="H54" s="18">
        <v>4000</v>
      </c>
      <c r="I54" s="15">
        <v>0</v>
      </c>
      <c r="J54" s="15">
        <f t="shared" si="2"/>
        <v>66.666666666666657</v>
      </c>
      <c r="K54" s="8" t="s">
        <v>72</v>
      </c>
    </row>
    <row r="55" spans="1:11" s="1" customFormat="1" ht="65.25" customHeight="1" x14ac:dyDescent="0.2">
      <c r="A55" s="46"/>
      <c r="B55" s="51"/>
      <c r="C55" s="22" t="s">
        <v>29</v>
      </c>
      <c r="D55" s="8" t="s">
        <v>37</v>
      </c>
      <c r="E55" s="18">
        <v>5000</v>
      </c>
      <c r="F55" s="18">
        <v>20000</v>
      </c>
      <c r="G55" s="18"/>
      <c r="H55" s="18">
        <v>13532.44</v>
      </c>
      <c r="I55" s="15">
        <f t="shared" si="1"/>
        <v>270.64880000000005</v>
      </c>
      <c r="J55" s="15">
        <f t="shared" si="2"/>
        <v>67.662200000000013</v>
      </c>
      <c r="K55" s="8" t="s">
        <v>70</v>
      </c>
    </row>
    <row r="56" spans="1:11" s="1" customFormat="1" ht="59.25" customHeight="1" x14ac:dyDescent="0.2">
      <c r="A56" s="71"/>
      <c r="B56" s="52"/>
      <c r="C56" s="22" t="s">
        <v>31</v>
      </c>
      <c r="D56" s="8" t="s">
        <v>39</v>
      </c>
      <c r="E56" s="18">
        <v>6440</v>
      </c>
      <c r="F56" s="18">
        <v>10000</v>
      </c>
      <c r="G56" s="18"/>
      <c r="H56" s="18">
        <v>5700</v>
      </c>
      <c r="I56" s="15">
        <f t="shared" si="1"/>
        <v>88.509316770186331</v>
      </c>
      <c r="J56" s="15">
        <f t="shared" si="2"/>
        <v>56.999999999999993</v>
      </c>
      <c r="K56" s="8" t="s">
        <v>70</v>
      </c>
    </row>
    <row r="57" spans="1:11" s="2" customFormat="1" ht="27" customHeight="1" x14ac:dyDescent="0.2">
      <c r="A57" s="45" t="s">
        <v>142</v>
      </c>
      <c r="B57" s="72" t="s">
        <v>60</v>
      </c>
      <c r="C57" s="9" t="s">
        <v>13</v>
      </c>
      <c r="D57" s="10" t="s">
        <v>101</v>
      </c>
      <c r="E57" s="11">
        <f t="shared" ref="E57" si="17">SUM(E58:E59)</f>
        <v>14163.61</v>
      </c>
      <c r="F57" s="11">
        <f>SUM(F58:F61)</f>
        <v>36000</v>
      </c>
      <c r="G57" s="11"/>
      <c r="H57" s="11">
        <f>SUM(H58:H61)</f>
        <v>14622.96</v>
      </c>
      <c r="I57" s="15">
        <f t="shared" si="1"/>
        <v>103.24317034993196</v>
      </c>
      <c r="J57" s="15">
        <f t="shared" si="2"/>
        <v>40.61933333333333</v>
      </c>
      <c r="K57" s="12" t="s">
        <v>61</v>
      </c>
    </row>
    <row r="58" spans="1:11" s="1" customFormat="1" ht="52.5" customHeight="1" x14ac:dyDescent="0.2">
      <c r="A58" s="47"/>
      <c r="B58" s="73"/>
      <c r="C58" s="13" t="s">
        <v>102</v>
      </c>
      <c r="D58" s="14" t="s">
        <v>28</v>
      </c>
      <c r="E58" s="15">
        <v>14163.61</v>
      </c>
      <c r="F58" s="15">
        <v>20000</v>
      </c>
      <c r="G58" s="15"/>
      <c r="H58" s="15">
        <v>14622.96</v>
      </c>
      <c r="I58" s="15">
        <f t="shared" si="1"/>
        <v>103.24317034993196</v>
      </c>
      <c r="J58" s="15">
        <f t="shared" si="2"/>
        <v>73.114799999999988</v>
      </c>
      <c r="K58" s="8" t="s">
        <v>76</v>
      </c>
    </row>
    <row r="59" spans="1:11" s="1" customFormat="1" ht="33.75" x14ac:dyDescent="0.2">
      <c r="A59" s="47"/>
      <c r="B59" s="73"/>
      <c r="C59" s="13" t="s">
        <v>103</v>
      </c>
      <c r="D59" s="14" t="s">
        <v>30</v>
      </c>
      <c r="E59" s="15">
        <v>0</v>
      </c>
      <c r="F59" s="15">
        <v>10000</v>
      </c>
      <c r="G59" s="15"/>
      <c r="H59" s="15">
        <v>0</v>
      </c>
      <c r="I59" s="15">
        <v>0</v>
      </c>
      <c r="J59" s="15">
        <f t="shared" si="2"/>
        <v>0</v>
      </c>
      <c r="K59" s="8" t="s">
        <v>73</v>
      </c>
    </row>
    <row r="60" spans="1:11" s="1" customFormat="1" ht="22.5" x14ac:dyDescent="0.2">
      <c r="A60" s="47"/>
      <c r="B60" s="30"/>
      <c r="C60" s="13" t="s">
        <v>168</v>
      </c>
      <c r="D60" s="14" t="s">
        <v>170</v>
      </c>
      <c r="E60" s="15">
        <v>0</v>
      </c>
      <c r="F60" s="15">
        <v>6000</v>
      </c>
      <c r="G60" s="15"/>
      <c r="H60" s="15">
        <v>0</v>
      </c>
      <c r="I60" s="15">
        <v>0</v>
      </c>
      <c r="J60" s="15">
        <f t="shared" si="2"/>
        <v>0</v>
      </c>
      <c r="K60" s="8" t="s">
        <v>176</v>
      </c>
    </row>
    <row r="61" spans="1:11" s="1" customFormat="1" ht="45" x14ac:dyDescent="0.2">
      <c r="A61" s="47"/>
      <c r="B61" s="30"/>
      <c r="C61" s="13" t="s">
        <v>169</v>
      </c>
      <c r="D61" s="14" t="s">
        <v>171</v>
      </c>
      <c r="E61" s="15">
        <v>0</v>
      </c>
      <c r="F61" s="15">
        <v>0</v>
      </c>
      <c r="G61" s="15"/>
      <c r="H61" s="15">
        <v>0</v>
      </c>
      <c r="I61" s="15">
        <v>0</v>
      </c>
      <c r="J61" s="15" t="e">
        <f t="shared" si="2"/>
        <v>#DIV/0!</v>
      </c>
      <c r="K61" s="8" t="s">
        <v>177</v>
      </c>
    </row>
    <row r="62" spans="1:11" s="2" customFormat="1" ht="38.25" customHeight="1" x14ac:dyDescent="0.2">
      <c r="A62" s="47"/>
      <c r="B62" s="64" t="s">
        <v>143</v>
      </c>
      <c r="C62" s="9" t="s">
        <v>41</v>
      </c>
      <c r="D62" s="10" t="s">
        <v>109</v>
      </c>
      <c r="E62" s="11">
        <f t="shared" ref="E62:H62" si="18">SUM(E63:E65)</f>
        <v>8913.26</v>
      </c>
      <c r="F62" s="11">
        <f t="shared" ref="F62" si="19">SUM(F63:F65)</f>
        <v>24000</v>
      </c>
      <c r="G62" s="11"/>
      <c r="H62" s="11">
        <f t="shared" si="18"/>
        <v>4130</v>
      </c>
      <c r="I62" s="15">
        <f t="shared" si="1"/>
        <v>46.335459753221606</v>
      </c>
      <c r="J62" s="15">
        <f t="shared" si="2"/>
        <v>17.208333333333332</v>
      </c>
      <c r="K62" s="12" t="s">
        <v>61</v>
      </c>
    </row>
    <row r="63" spans="1:11" s="1" customFormat="1" ht="40.5" customHeight="1" x14ac:dyDescent="0.2">
      <c r="A63" s="47"/>
      <c r="B63" s="65"/>
      <c r="C63" s="22" t="s">
        <v>42</v>
      </c>
      <c r="D63" s="8" t="s">
        <v>45</v>
      </c>
      <c r="E63" s="18">
        <v>6000</v>
      </c>
      <c r="F63" s="18">
        <v>15000</v>
      </c>
      <c r="G63" s="18"/>
      <c r="H63" s="18">
        <v>1000</v>
      </c>
      <c r="I63" s="15">
        <f t="shared" si="1"/>
        <v>16.666666666666664</v>
      </c>
      <c r="J63" s="15">
        <f t="shared" si="2"/>
        <v>6.666666666666667</v>
      </c>
      <c r="K63" s="16" t="s">
        <v>70</v>
      </c>
    </row>
    <row r="64" spans="1:11" s="1" customFormat="1" ht="53.25" customHeight="1" x14ac:dyDescent="0.2">
      <c r="A64" s="47"/>
      <c r="B64" s="65"/>
      <c r="C64" s="22" t="s">
        <v>135</v>
      </c>
      <c r="D64" s="8" t="s">
        <v>46</v>
      </c>
      <c r="E64" s="18">
        <v>2913.26</v>
      </c>
      <c r="F64" s="18">
        <v>4000</v>
      </c>
      <c r="G64" s="18"/>
      <c r="H64" s="18">
        <v>3130</v>
      </c>
      <c r="I64" s="15">
        <f t="shared" si="1"/>
        <v>107.43977537192011</v>
      </c>
      <c r="J64" s="15">
        <f t="shared" si="2"/>
        <v>78.25</v>
      </c>
      <c r="K64" s="8" t="s">
        <v>77</v>
      </c>
    </row>
    <row r="65" spans="1:12" s="1" customFormat="1" ht="53.25" customHeight="1" x14ac:dyDescent="0.2">
      <c r="A65" s="47"/>
      <c r="B65" s="65"/>
      <c r="C65" s="22" t="s">
        <v>149</v>
      </c>
      <c r="D65" s="8" t="s">
        <v>150</v>
      </c>
      <c r="E65" s="18">
        <v>0</v>
      </c>
      <c r="F65" s="18">
        <v>5000</v>
      </c>
      <c r="G65" s="18"/>
      <c r="H65" s="18">
        <v>0</v>
      </c>
      <c r="I65" s="15">
        <v>0</v>
      </c>
      <c r="J65" s="15">
        <f t="shared" si="2"/>
        <v>0</v>
      </c>
      <c r="K65" s="8" t="s">
        <v>163</v>
      </c>
    </row>
    <row r="66" spans="1:12" s="1" customFormat="1" ht="32.25" customHeight="1" x14ac:dyDescent="0.2">
      <c r="A66" s="47"/>
      <c r="B66" s="65"/>
      <c r="C66" s="9" t="s">
        <v>44</v>
      </c>
      <c r="D66" s="10" t="s">
        <v>110</v>
      </c>
      <c r="E66" s="11">
        <f>SUM(E67)</f>
        <v>0</v>
      </c>
      <c r="F66" s="11">
        <f>SUM(F67)</f>
        <v>5000</v>
      </c>
      <c r="G66" s="11"/>
      <c r="H66" s="11">
        <f t="shared" ref="H66" si="20">SUM(H67)</f>
        <v>0</v>
      </c>
      <c r="I66" s="11">
        <v>0</v>
      </c>
      <c r="J66" s="11">
        <f t="shared" si="2"/>
        <v>0</v>
      </c>
      <c r="K66" s="12" t="s">
        <v>61</v>
      </c>
    </row>
    <row r="67" spans="1:12" s="1" customFormat="1" ht="42.75" customHeight="1" x14ac:dyDescent="0.2">
      <c r="A67" s="47"/>
      <c r="B67" s="65"/>
      <c r="C67" s="22" t="s">
        <v>111</v>
      </c>
      <c r="D67" s="8" t="s">
        <v>112</v>
      </c>
      <c r="E67" s="18">
        <v>0</v>
      </c>
      <c r="F67" s="18">
        <v>5000</v>
      </c>
      <c r="G67" s="18"/>
      <c r="H67" s="18">
        <v>0</v>
      </c>
      <c r="I67" s="15">
        <v>0</v>
      </c>
      <c r="J67" s="15">
        <f t="shared" si="2"/>
        <v>0</v>
      </c>
      <c r="K67" s="16" t="s">
        <v>161</v>
      </c>
    </row>
    <row r="68" spans="1:12" s="2" customFormat="1" ht="12.75" x14ac:dyDescent="0.2">
      <c r="A68" s="47"/>
      <c r="B68" s="65"/>
      <c r="C68" s="9" t="s">
        <v>47</v>
      </c>
      <c r="D68" s="10" t="s">
        <v>113</v>
      </c>
      <c r="E68" s="11">
        <f t="shared" ref="E68:H68" si="21">SUM(E69:E71)</f>
        <v>8500</v>
      </c>
      <c r="F68" s="11">
        <f t="shared" ref="F68" si="22">SUM(F69:F71)</f>
        <v>150000</v>
      </c>
      <c r="G68" s="11"/>
      <c r="H68" s="11">
        <f t="shared" si="21"/>
        <v>122966.09</v>
      </c>
      <c r="I68" s="15">
        <f t="shared" si="1"/>
        <v>1446.6598823529412</v>
      </c>
      <c r="J68" s="15">
        <f t="shared" si="2"/>
        <v>81.977393333333325</v>
      </c>
      <c r="K68" s="12" t="s">
        <v>61</v>
      </c>
    </row>
    <row r="69" spans="1:12" s="2" customFormat="1" ht="22.5" x14ac:dyDescent="0.2">
      <c r="A69" s="47"/>
      <c r="B69" s="65"/>
      <c r="C69" s="22" t="s">
        <v>48</v>
      </c>
      <c r="D69" s="8" t="s">
        <v>114</v>
      </c>
      <c r="E69" s="18">
        <v>8500</v>
      </c>
      <c r="F69" s="18">
        <v>10000</v>
      </c>
      <c r="G69" s="18"/>
      <c r="H69" s="18">
        <v>0</v>
      </c>
      <c r="I69" s="15">
        <f t="shared" si="1"/>
        <v>0</v>
      </c>
      <c r="J69" s="15">
        <f t="shared" si="2"/>
        <v>0</v>
      </c>
      <c r="K69" s="8" t="s">
        <v>130</v>
      </c>
    </row>
    <row r="70" spans="1:12" s="2" customFormat="1" ht="33.75" x14ac:dyDescent="0.2">
      <c r="A70" s="47"/>
      <c r="B70" s="65"/>
      <c r="C70" s="22" t="s">
        <v>151</v>
      </c>
      <c r="D70" s="8" t="s">
        <v>165</v>
      </c>
      <c r="E70" s="18">
        <v>0</v>
      </c>
      <c r="F70" s="18">
        <v>140000</v>
      </c>
      <c r="G70" s="18"/>
      <c r="H70" s="18">
        <v>122966.09</v>
      </c>
      <c r="I70" s="15">
        <v>0</v>
      </c>
      <c r="J70" s="15">
        <f t="shared" si="2"/>
        <v>87.832921428571424</v>
      </c>
      <c r="K70" s="8" t="s">
        <v>160</v>
      </c>
    </row>
    <row r="71" spans="1:12" s="1" customFormat="1" ht="45" x14ac:dyDescent="0.2">
      <c r="A71" s="48"/>
      <c r="B71" s="66"/>
      <c r="C71" s="22" t="s">
        <v>166</v>
      </c>
      <c r="D71" s="8" t="s">
        <v>167</v>
      </c>
      <c r="E71" s="18">
        <v>0</v>
      </c>
      <c r="F71" s="18">
        <v>0</v>
      </c>
      <c r="G71" s="18"/>
      <c r="H71" s="18">
        <v>0</v>
      </c>
      <c r="I71" s="15">
        <v>0</v>
      </c>
      <c r="J71" s="15">
        <v>0</v>
      </c>
      <c r="K71" s="8" t="s">
        <v>160</v>
      </c>
    </row>
    <row r="72" spans="1:12" x14ac:dyDescent="0.25">
      <c r="A72" s="56" t="s">
        <v>56</v>
      </c>
      <c r="B72" s="57"/>
      <c r="C72" s="57"/>
      <c r="D72" s="58"/>
      <c r="E72" s="33">
        <f t="shared" ref="E72:H72" si="23">SUM(E9+E17+E22+E25+E36+E38+E40+E42+E45+E47+E51+E53+E57+E62+E66+E68)</f>
        <v>2221141.4499999997</v>
      </c>
      <c r="F72" s="33">
        <f t="shared" si="23"/>
        <v>6080700</v>
      </c>
      <c r="G72" s="33"/>
      <c r="H72" s="33">
        <f t="shared" si="23"/>
        <v>1724269.62</v>
      </c>
      <c r="I72" s="15">
        <f t="shared" si="1"/>
        <v>77.629888001955052</v>
      </c>
      <c r="J72" s="15">
        <f t="shared" si="2"/>
        <v>28.356432976466529</v>
      </c>
      <c r="K72" s="34" t="s">
        <v>61</v>
      </c>
    </row>
    <row r="73" spans="1:12" x14ac:dyDescent="0.25">
      <c r="A73" s="28"/>
      <c r="B73" s="28"/>
      <c r="C73" s="28"/>
      <c r="D73" s="28"/>
      <c r="E73" s="29"/>
      <c r="F73" s="29"/>
      <c r="G73" s="29"/>
      <c r="H73" s="29"/>
      <c r="I73" s="29"/>
      <c r="J73" s="29"/>
      <c r="K73" s="28"/>
    </row>
    <row r="75" spans="1:12" x14ac:dyDescent="0.25">
      <c r="A75" s="7" t="s">
        <v>186</v>
      </c>
      <c r="B75" s="27"/>
      <c r="C75" s="27"/>
      <c r="D75" s="27"/>
      <c r="E75" s="27"/>
      <c r="F75" s="27"/>
      <c r="G75" s="27"/>
      <c r="H75" s="27"/>
      <c r="I75" s="27"/>
      <c r="J75" s="27"/>
    </row>
    <row r="76" spans="1:12" x14ac:dyDescent="0.25">
      <c r="A76" s="7" t="s">
        <v>185</v>
      </c>
      <c r="B76"/>
    </row>
    <row r="77" spans="1:12" x14ac:dyDescent="0.25">
      <c r="C77" s="7"/>
    </row>
    <row r="78" spans="1:12" x14ac:dyDescent="0.25">
      <c r="A78" s="5" t="s">
        <v>187</v>
      </c>
      <c r="B78" s="26"/>
      <c r="C78" s="27"/>
      <c r="D78" s="27"/>
    </row>
    <row r="79" spans="1:12" x14ac:dyDescent="0.25">
      <c r="A79" s="5" t="s">
        <v>191</v>
      </c>
      <c r="E79" s="27"/>
      <c r="F79" s="27"/>
      <c r="G79" s="27"/>
      <c r="H79" s="27"/>
      <c r="I79" s="27"/>
      <c r="J79" s="27"/>
      <c r="K79" s="27"/>
      <c r="L79" s="27"/>
    </row>
    <row r="80" spans="1:12" x14ac:dyDescent="0.25">
      <c r="A80" s="5" t="s">
        <v>190</v>
      </c>
      <c r="E80" s="27"/>
      <c r="F80" s="27"/>
      <c r="G80" s="27"/>
      <c r="H80" s="27"/>
      <c r="I80" s="27"/>
      <c r="J80" s="27"/>
      <c r="K80" s="27"/>
      <c r="L80" s="27"/>
    </row>
    <row r="81" spans="10:11" x14ac:dyDescent="0.25">
      <c r="J81" s="49" t="s">
        <v>188</v>
      </c>
      <c r="K81" s="49"/>
    </row>
    <row r="82" spans="10:11" x14ac:dyDescent="0.25">
      <c r="J82" s="49" t="s">
        <v>189</v>
      </c>
      <c r="K82" s="49"/>
    </row>
    <row r="116" spans="4:10" x14ac:dyDescent="0.25">
      <c r="D116" s="38"/>
      <c r="E116" s="38"/>
      <c r="F116" s="39"/>
      <c r="G116" s="39"/>
      <c r="H116" s="39"/>
      <c r="I116" s="35"/>
      <c r="J116" s="35"/>
    </row>
    <row r="117" spans="4:10" x14ac:dyDescent="0.25">
      <c r="D117" s="38"/>
      <c r="E117" s="38"/>
      <c r="F117" s="39"/>
      <c r="G117" s="39"/>
      <c r="H117" s="39"/>
      <c r="I117" s="35"/>
      <c r="J117" s="35"/>
    </row>
    <row r="118" spans="4:10" x14ac:dyDescent="0.25">
      <c r="D118" s="38"/>
      <c r="E118" s="38"/>
      <c r="F118" s="39"/>
      <c r="G118" s="39"/>
      <c r="H118" s="39"/>
      <c r="I118" s="35"/>
      <c r="J118" s="35"/>
    </row>
  </sheetData>
  <mergeCells count="27">
    <mergeCell ref="D118:H118"/>
    <mergeCell ref="A2:K5"/>
    <mergeCell ref="A72:D72"/>
    <mergeCell ref="B6:B7"/>
    <mergeCell ref="A6:A7"/>
    <mergeCell ref="C6:C7"/>
    <mergeCell ref="D6:D7"/>
    <mergeCell ref="K6:K7"/>
    <mergeCell ref="H6:H7"/>
    <mergeCell ref="B62:B71"/>
    <mergeCell ref="D116:H116"/>
    <mergeCell ref="B17:B33"/>
    <mergeCell ref="A45:A56"/>
    <mergeCell ref="A57:A71"/>
    <mergeCell ref="B57:B59"/>
    <mergeCell ref="B9:B16"/>
    <mergeCell ref="B36:B44"/>
    <mergeCell ref="A9:A44"/>
    <mergeCell ref="J81:K81"/>
    <mergeCell ref="J82:K82"/>
    <mergeCell ref="B45:B56"/>
    <mergeCell ref="J6:J7"/>
    <mergeCell ref="I6:I7"/>
    <mergeCell ref="D117:H117"/>
    <mergeCell ref="E6:E7"/>
    <mergeCell ref="F6:F7"/>
    <mergeCell ref="G6:G7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2019-03-22T07:32:08Z</cp:lastPrinted>
  <dcterms:created xsi:type="dcterms:W3CDTF">2013-11-08T11:35:51Z</dcterms:created>
  <dcterms:modified xsi:type="dcterms:W3CDTF">2019-04-08T08:15:11Z</dcterms:modified>
</cp:coreProperties>
</file>