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GODIŠNJI OBRAČUN 2017\"/>
    </mc:Choice>
  </mc:AlternateContent>
  <xr:revisionPtr revIDLastSave="0" documentId="8_{ED634363-EDBE-48E3-AC03-AE4C1E4B002B}" xr6:coauthVersionLast="32" xr6:coauthVersionMax="32" xr10:uidLastSave="{00000000-0000-0000-0000-000000000000}"/>
  <bookViews>
    <workbookView xWindow="120" yWindow="30" windowWidth="18975" windowHeight="8640" xr2:uid="{00000000-000D-0000-FFFF-FFFF00000000}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J69" i="1" l="1"/>
  <c r="J67" i="1"/>
  <c r="J66" i="1"/>
  <c r="J65" i="1"/>
  <c r="J64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2" i="1"/>
  <c r="J31" i="1"/>
  <c r="J30" i="1"/>
  <c r="J29" i="1"/>
  <c r="J28" i="1"/>
  <c r="J26" i="1"/>
  <c r="J25" i="1"/>
  <c r="J24" i="1"/>
  <c r="J23" i="1"/>
  <c r="J22" i="1"/>
  <c r="J21" i="1"/>
  <c r="J20" i="1"/>
  <c r="J19" i="1"/>
  <c r="J18" i="1"/>
  <c r="J17" i="1"/>
  <c r="J15" i="1"/>
  <c r="J14" i="1"/>
  <c r="J13" i="1"/>
  <c r="J12" i="1"/>
  <c r="J11" i="1"/>
  <c r="I69" i="1"/>
  <c r="I67" i="1"/>
  <c r="I66" i="1"/>
  <c r="I63" i="1"/>
  <c r="I62" i="1"/>
  <c r="I60" i="1"/>
  <c r="I58" i="1"/>
  <c r="I57" i="1"/>
  <c r="I56" i="1"/>
  <c r="I55" i="1"/>
  <c r="I54" i="1"/>
  <c r="I53" i="1"/>
  <c r="I49" i="1"/>
  <c r="I48" i="1"/>
  <c r="I47" i="1"/>
  <c r="I46" i="1"/>
  <c r="I45" i="1"/>
  <c r="I44" i="1"/>
  <c r="I42" i="1"/>
  <c r="I39" i="1"/>
  <c r="I38" i="1"/>
  <c r="I37" i="1"/>
  <c r="I36" i="1"/>
  <c r="I35" i="1"/>
  <c r="I34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4" i="1"/>
  <c r="I13" i="1"/>
  <c r="I11" i="1"/>
  <c r="J10" i="1"/>
  <c r="I10" i="1"/>
  <c r="H66" i="1" l="1"/>
  <c r="F66" i="1"/>
  <c r="E66" i="1"/>
  <c r="H60" i="1"/>
  <c r="F60" i="1"/>
  <c r="E60" i="1"/>
  <c r="F64" i="1" l="1"/>
  <c r="F57" i="1"/>
  <c r="F53" i="1"/>
  <c r="F51" i="1"/>
  <c r="F47" i="1"/>
  <c r="F45" i="1"/>
  <c r="F42" i="1"/>
  <c r="F40" i="1"/>
  <c r="F38" i="1"/>
  <c r="F36" i="1"/>
  <c r="F26" i="1"/>
  <c r="F23" i="1"/>
  <c r="F18" i="1"/>
  <c r="F10" i="1"/>
  <c r="E64" i="1"/>
  <c r="E57" i="1"/>
  <c r="E53" i="1"/>
  <c r="E51" i="1"/>
  <c r="E47" i="1"/>
  <c r="E45" i="1"/>
  <c r="E42" i="1"/>
  <c r="E40" i="1"/>
  <c r="E38" i="1"/>
  <c r="E36" i="1"/>
  <c r="E26" i="1"/>
  <c r="E23" i="1"/>
  <c r="E18" i="1"/>
  <c r="E10" i="1"/>
  <c r="F69" i="1" l="1"/>
  <c r="E69" i="1"/>
  <c r="H57" i="1"/>
  <c r="H26" i="1"/>
  <c r="H40" i="1"/>
  <c r="H42" i="1"/>
  <c r="H64" i="1"/>
  <c r="H53" i="1"/>
  <c r="H51" i="1"/>
  <c r="H47" i="1"/>
  <c r="H45" i="1"/>
  <c r="H18" i="1"/>
  <c r="H10" i="1"/>
  <c r="H23" i="1"/>
  <c r="H38" i="1"/>
  <c r="H36" i="1"/>
  <c r="H69" i="1" l="1"/>
</calcChain>
</file>

<file path=xl/sharedStrings.xml><?xml version="1.0" encoding="utf-8"?>
<sst xmlns="http://schemas.openxmlformats.org/spreadsheetml/2006/main" count="205" uniqueCount="179">
  <si>
    <t>Cilj</t>
  </si>
  <si>
    <t>Pokazatelj rezultata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</si>
  <si>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</si>
  <si>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</si>
  <si>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</si>
  <si>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</si>
  <si>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</si>
  <si>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</si>
  <si>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</si>
  <si>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</si>
  <si>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</si>
  <si>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</si>
  <si>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</si>
  <si>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</si>
  <si>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</si>
  <si>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</si>
  <si>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</si>
  <si>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</si>
  <si>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</si>
  <si>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</si>
  <si>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</si>
  <si>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</si>
  <si>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</si>
  <si>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</si>
  <si>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</si>
  <si>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</si>
  <si>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</si>
  <si>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</si>
  <si>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</si>
  <si>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</si>
  <si>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</si>
  <si>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</si>
  <si>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</si>
  <si>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</si>
  <si>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</si>
  <si>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</si>
  <si>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</si>
  <si>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</si>
  <si>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</si>
  <si>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</si>
  <si>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</si>
  <si>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</si>
  <si>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</si>
  <si>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</si>
  <si>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</si>
  <si>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</si>
  <si>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</si>
  <si>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</si>
  <si>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</si>
  <si>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</si>
  <si>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</si>
  <si>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K1014 01</t>
  </si>
  <si>
    <t>Razvoj ruralnog turizma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</si>
  <si>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</si>
  <si>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</si>
  <si>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</si>
  <si>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</si>
  <si>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</si>
  <si>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</si>
  <si>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</si>
  <si>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</si>
  <si>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</si>
  <si>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</si>
  <si>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</si>
  <si>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</si>
  <si>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</si>
  <si>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</si>
  <si>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</si>
  <si>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</si>
  <si>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</si>
  <si>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</si>
  <si>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</si>
  <si>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</si>
  <si>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</si>
  <si>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</si>
  <si>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</si>
  <si>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</si>
  <si>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</si>
  <si>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</si>
  <si>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Računalna oprema, novi računalni programi/vijek trajanja</t>
  </si>
  <si>
    <t>Broj prometnica/   dužina prometnica u m</t>
  </si>
  <si>
    <t>Broj pripremljene dokumentacije za projekte</t>
  </si>
  <si>
    <t>Porast broja noćenja na području općine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</si>
  <si>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</si>
  <si>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</si>
  <si>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</si>
  <si>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</si>
  <si>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</si>
  <si>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</si>
  <si>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</si>
  <si>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</si>
  <si>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</si>
  <si>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</si>
  <si>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</si>
  <si>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</si>
  <si>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</si>
  <si>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</si>
  <si>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</si>
  <si>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</si>
  <si>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</si>
  <si>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</si>
  <si>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</si>
  <si>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</si>
  <si>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</si>
  <si>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</si>
  <si>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</si>
  <si>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</si>
  <si>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</si>
  <si>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</si>
  <si>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</si>
  <si>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</si>
  <si>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</si>
  <si>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</si>
  <si>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</si>
  <si>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</si>
  <si>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</si>
  <si>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</si>
  <si>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</si>
  <si>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</si>
  <si>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</si>
  <si>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</si>
  <si>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</si>
  <si>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</si>
  <si>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</si>
  <si>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</si>
  <si>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</si>
  <si>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</si>
  <si>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</si>
  <si>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</si>
  <si>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Dužina rekreativne staze</t>
  </si>
  <si>
    <t>Broj postavljenih klima uređaja i ostale opreme</t>
  </si>
  <si>
    <t xml:space="preserve">broj košnji </t>
  </si>
  <si>
    <t>Kapitalni projekt "Obnova biciklističke staze Zeleno srce"</t>
  </si>
  <si>
    <t>Kapitalni projekt "Modernizacija nerazvrstanih cesta"</t>
  </si>
  <si>
    <t>Opremanje objekata mrtvačnica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</si>
  <si>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</si>
  <si>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</si>
  <si>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</si>
  <si>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</si>
  <si>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</si>
  <si>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Broj energetski obnovljenih zgrada</t>
  </si>
  <si>
    <t>Broj zgrada za adaptaciju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</si>
  <si>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</si>
  <si>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</si>
  <si>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</si>
  <si>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</si>
  <si>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</si>
  <si>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</si>
  <si>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>Izvršenje za             2016. god.</t>
  </si>
  <si>
    <t xml:space="preserve">Financiranje osnovnoškolskog obrazovanja iznad standarda </t>
  </si>
  <si>
    <t>A1007 03</t>
  </si>
  <si>
    <t>A1011 03</t>
  </si>
  <si>
    <t>Donacije vjerskim zajednicama</t>
  </si>
  <si>
    <t>A1013 02</t>
  </si>
  <si>
    <t>Obilježavanje 400-te obljetnice rođenja Jurja Križanića</t>
  </si>
  <si>
    <t>Kapitalni projekt "Modernizacija javne rasvjete s ekološki prihvatljivom i energetski učinkovitom LED rasvjetom"</t>
  </si>
  <si>
    <t>Kapitalni projekt "Rekonstrukcija zgrade javne namjene u naselju Ribnik"</t>
  </si>
  <si>
    <t>Kapitalni projekt "Rekonstrukcija šumske prometne infrastrukture"</t>
  </si>
  <si>
    <t>Nadstrešnice za autobusna stajališta</t>
  </si>
  <si>
    <t>Kapitalni projekt "Rekonstrukcija centra općine Ribnik"</t>
  </si>
  <si>
    <t>Broj vijećnika/broj političkih stranaka, grupa birača</t>
  </si>
  <si>
    <t>broj kulturnih događaja</t>
  </si>
  <si>
    <t>broj pomoći</t>
  </si>
  <si>
    <t>Broj nadstrešnica/  broj autobusnih stajališta</t>
  </si>
  <si>
    <t>broj vjerskih objekata</t>
  </si>
  <si>
    <t>Broj šumskih prometnica/   dužina šumskih prometnica u m</t>
  </si>
  <si>
    <t xml:space="preserve">IZVRŠENJE PLANA RAZVOJNIH PROGRAMA OPĆINE RIBNIK ZA 2017. GODINU </t>
  </si>
  <si>
    <t>Izvorni plan 2017. god.</t>
  </si>
  <si>
    <t>Tekući plan 2017. god.</t>
  </si>
  <si>
    <t>Izvršenje 2017. god.</t>
  </si>
  <si>
    <t>A1016 07</t>
  </si>
  <si>
    <t>K1016 08</t>
  </si>
  <si>
    <t>INDEKS</t>
  </si>
  <si>
    <t>8/5</t>
  </si>
  <si>
    <t>8/6</t>
  </si>
  <si>
    <t>PREDSJEDNIK OPĆINSKOG VIJEĆA:</t>
  </si>
  <si>
    <t>Nikola Dolinar</t>
  </si>
  <si>
    <t>dana objave u "Glasniku Karlovačke županije".</t>
  </si>
  <si>
    <t xml:space="preserve">Godišnji izvještaj o izvršenju Proračuna Općine Ribnik za razdoblje od 01. siječnja do 31. prosinca 2017. godine stupa na snagu osmoga dana 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</si>
</sst>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0" fontId="10" fillId="0" borderId="0" xfId="0" applyFont="1"/>
    <xf numFmtId="0" fontId="4" fillId="0" borderId="0" xfId="0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 wrapText="1"/>
    </xf>
    <xf numFmtId="0" fontId="3" fillId="0" borderId="0" xfId="1" applyFont="1" applyAlignment="1"/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vertical="center"/>
    </xf>
    <xf numFmtId="0" fontId="8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/>
    <xf numFmtId="0" fontId="8" fillId="0" borderId="2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textRotation="90" wrapText="1"/>
    </xf>
    <xf numFmtId="0" fontId="10" fillId="0" borderId="4" xfId="0" applyFont="1" applyBorder="1" applyAlignment="1">
      <alignment horizontal="center" vertical="top" textRotation="90" wrapText="1"/>
    </xf>
    <xf numFmtId="0" fontId="10" fillId="0" borderId="3" xfId="0" applyFont="1" applyBorder="1" applyAlignment="1">
      <alignment horizontal="center" vertical="top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4" fillId="0" borderId="3" xfId="0" applyFont="1" applyBorder="1" applyAlignment="1">
      <alignment horizontal="center" vertical="top" textRotation="90" wrapText="1"/>
    </xf>
    <xf numFmtId="0" fontId="1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23"/>
  <sheetViews>
    <sheetView tabSelected="1" view="pageLayout" topLeftCell="A62" zoomScaleNormal="100" workbookViewId="0">
      <selection activeCell="C77" sqref="C77"/>
    </sheetView>
  </sheetViews>
  <sheetFormatPr defaultRowHeight="15" x14ac:dyDescent="0.25"/>
  <cols>
    <col min="1" max="1" width="4.85546875" style="5" customWidth="1"/>
    <col min="2" max="2" width="7.7109375" style="7" customWidth="1"/>
    <col min="3" max="3" width="7.42578125" customWidth="1"/>
    <col min="4" max="4" width="12.7109375" customWidth="1"/>
    <col min="5" max="5" width="11.7109375" customWidth="1"/>
    <col min="6" max="6" width="11.5703125" customWidth="1"/>
    <col min="7" max="7" width="11.42578125" customWidth="1"/>
    <col min="8" max="10" width="11.85546875" customWidth="1"/>
    <col min="11" max="11" width="18.140625" customWidth="1"/>
  </cols>
  <sheetData>
    <row r="2" spans="1:11" x14ac:dyDescent="0.25">
      <c r="A2" s="46" t="s">
        <v>166</v>
      </c>
      <c r="B2" s="46"/>
      <c r="C2" s="47"/>
      <c r="D2" s="47"/>
      <c r="E2" s="47"/>
      <c r="F2" s="47"/>
      <c r="G2" s="48"/>
      <c r="H2" s="48"/>
      <c r="I2" s="48"/>
      <c r="J2" s="48"/>
      <c r="K2" s="48"/>
    </row>
    <row r="3" spans="1:1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7" spans="1:11" s="1" customFormat="1" ht="27" customHeight="1" x14ac:dyDescent="0.2">
      <c r="A7" s="54" t="s">
        <v>0</v>
      </c>
      <c r="B7" s="52" t="s">
        <v>58</v>
      </c>
      <c r="C7" s="56" t="s">
        <v>56</v>
      </c>
      <c r="D7" s="58" t="s">
        <v>2</v>
      </c>
      <c r="E7" s="56" t="s">
        <v>148</v>
      </c>
      <c r="F7" s="56" t="s">
        <v>167</v>
      </c>
      <c r="G7" s="56" t="s">
        <v>168</v>
      </c>
      <c r="H7" s="56" t="s">
        <v>169</v>
      </c>
      <c r="I7" s="35" t="s">
        <v>172</v>
      </c>
      <c r="J7" s="35" t="s">
        <v>172</v>
      </c>
      <c r="K7" s="56" t="s">
        <v>1</v>
      </c>
    </row>
    <row r="8" spans="1:11" s="1" customFormat="1" ht="28.5" customHeight="1" x14ac:dyDescent="0.2">
      <c r="A8" s="55"/>
      <c r="B8" s="53"/>
      <c r="C8" s="57"/>
      <c r="D8" s="57"/>
      <c r="E8" s="59"/>
      <c r="F8" s="59"/>
      <c r="G8" s="59"/>
      <c r="H8" s="57"/>
      <c r="I8" s="36" t="s">
        <v>173</v>
      </c>
      <c r="J8" s="36" t="s">
        <v>174</v>
      </c>
      <c r="K8" s="57"/>
    </row>
    <row r="9" spans="1:11" s="1" customFormat="1" ht="12.75" x14ac:dyDescent="0.2">
      <c r="A9" s="4">
        <v>1</v>
      </c>
      <c r="B9" s="6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</row>
    <row r="10" spans="1:11" s="1" customFormat="1" ht="44.25" customHeight="1" x14ac:dyDescent="0.2">
      <c r="A10" s="41" t="s">
        <v>146</v>
      </c>
      <c r="B10" s="60" t="s">
        <v>59</v>
      </c>
      <c r="C10" s="11" t="s">
        <v>6</v>
      </c>
      <c r="D10" s="12" t="s">
        <v>85</v>
      </c>
      <c r="E10" s="13">
        <f>SUM(E11:E17)</f>
        <v>656109.67000000004</v>
      </c>
      <c r="F10" s="13">
        <f>SUM(F11:F17)</f>
        <v>909000</v>
      </c>
      <c r="G10" s="13"/>
      <c r="H10" s="13">
        <f t="shared" ref="H10" si="0">SUM(H11:H17)</f>
        <v>769285.19</v>
      </c>
      <c r="I10" s="13">
        <f>H10/E10*100</f>
        <v>117.24948208734676</v>
      </c>
      <c r="J10" s="13">
        <f>H10/F10*100</f>
        <v>84.629833883388329</v>
      </c>
      <c r="K10" s="14" t="s">
        <v>62</v>
      </c>
    </row>
    <row r="11" spans="1:11" s="1" customFormat="1" ht="58.5" customHeight="1" x14ac:dyDescent="0.2">
      <c r="A11" s="66"/>
      <c r="B11" s="61"/>
      <c r="C11" s="15" t="s">
        <v>4</v>
      </c>
      <c r="D11" s="16" t="s">
        <v>13</v>
      </c>
      <c r="E11" s="17">
        <v>430067.83</v>
      </c>
      <c r="F11" s="17">
        <v>620100</v>
      </c>
      <c r="G11" s="17"/>
      <c r="H11" s="17">
        <v>522119.47</v>
      </c>
      <c r="I11" s="13">
        <f t="shared" ref="I11:I69" si="1">H11/E11*100</f>
        <v>121.40398178584991</v>
      </c>
      <c r="J11" s="13">
        <f t="shared" ref="J11:J69" si="2">H11/F11*100</f>
        <v>84.199237219803251</v>
      </c>
      <c r="K11" s="10" t="s">
        <v>65</v>
      </c>
    </row>
    <row r="12" spans="1:11" s="1" customFormat="1" ht="67.5" customHeight="1" x14ac:dyDescent="0.2">
      <c r="A12" s="66"/>
      <c r="B12" s="61"/>
      <c r="C12" s="19" t="s">
        <v>86</v>
      </c>
      <c r="D12" s="10" t="s">
        <v>126</v>
      </c>
      <c r="E12" s="20">
        <v>0</v>
      </c>
      <c r="F12" s="20">
        <v>13900</v>
      </c>
      <c r="G12" s="20"/>
      <c r="H12" s="21">
        <v>7835.32</v>
      </c>
      <c r="I12" s="13">
        <v>0</v>
      </c>
      <c r="J12" s="13">
        <f t="shared" si="2"/>
        <v>56.369208633093528</v>
      </c>
      <c r="K12" s="10" t="s">
        <v>83</v>
      </c>
    </row>
    <row r="13" spans="1:11" s="1" customFormat="1" ht="84.75" customHeight="1" x14ac:dyDescent="0.2">
      <c r="A13" s="66"/>
      <c r="B13" s="61"/>
      <c r="C13" s="19" t="s">
        <v>87</v>
      </c>
      <c r="D13" s="10" t="s">
        <v>11</v>
      </c>
      <c r="E13" s="20">
        <v>151993.15</v>
      </c>
      <c r="F13" s="20">
        <v>170000</v>
      </c>
      <c r="G13" s="20"/>
      <c r="H13" s="21">
        <v>147095.76</v>
      </c>
      <c r="I13" s="13">
        <f t="shared" si="1"/>
        <v>96.777887687701721</v>
      </c>
      <c r="J13" s="13">
        <f t="shared" si="2"/>
        <v>86.526917647058838</v>
      </c>
      <c r="K13" s="10" t="s">
        <v>64</v>
      </c>
    </row>
    <row r="14" spans="1:11" s="1" customFormat="1" ht="78.75" customHeight="1" x14ac:dyDescent="0.2">
      <c r="A14" s="66"/>
      <c r="B14" s="61"/>
      <c r="C14" s="19" t="s">
        <v>88</v>
      </c>
      <c r="D14" s="10" t="s">
        <v>3</v>
      </c>
      <c r="E14" s="20">
        <v>12152.56</v>
      </c>
      <c r="F14" s="20">
        <v>15000</v>
      </c>
      <c r="G14" s="20"/>
      <c r="H14" s="21">
        <v>10858.59</v>
      </c>
      <c r="I14" s="13">
        <f t="shared" si="1"/>
        <v>89.352284621511842</v>
      </c>
      <c r="J14" s="13">
        <f t="shared" si="2"/>
        <v>72.390600000000006</v>
      </c>
      <c r="K14" s="10" t="s">
        <v>64</v>
      </c>
    </row>
    <row r="15" spans="1:11" s="1" customFormat="1" ht="69.75" customHeight="1" x14ac:dyDescent="0.2">
      <c r="A15" s="66"/>
      <c r="B15" s="61"/>
      <c r="C15" s="19" t="s">
        <v>89</v>
      </c>
      <c r="D15" s="10" t="s">
        <v>5</v>
      </c>
      <c r="E15" s="20">
        <v>3500</v>
      </c>
      <c r="F15" s="20">
        <v>20000</v>
      </c>
      <c r="G15" s="20"/>
      <c r="H15" s="21">
        <v>18699.62</v>
      </c>
      <c r="I15" s="13">
        <f t="shared" si="1"/>
        <v>534.27485714285717</v>
      </c>
      <c r="J15" s="13">
        <f t="shared" si="2"/>
        <v>93.498099999999994</v>
      </c>
      <c r="K15" s="10" t="s">
        <v>160</v>
      </c>
    </row>
    <row r="16" spans="1:11" s="1" customFormat="1" ht="54" customHeight="1" x14ac:dyDescent="0.2">
      <c r="A16" s="66"/>
      <c r="B16" s="61"/>
      <c r="C16" s="19" t="s">
        <v>90</v>
      </c>
      <c r="D16" s="10" t="s">
        <v>8</v>
      </c>
      <c r="E16" s="20">
        <v>0</v>
      </c>
      <c r="F16" s="20">
        <v>0</v>
      </c>
      <c r="G16" s="20"/>
      <c r="H16" s="21">
        <v>0</v>
      </c>
      <c r="I16" s="13">
        <v>0</v>
      </c>
      <c r="J16" s="13">
        <v>0</v>
      </c>
      <c r="K16" s="16" t="s">
        <v>63</v>
      </c>
    </row>
    <row r="17" spans="1:12" s="1" customFormat="1" ht="45" customHeight="1" x14ac:dyDescent="0.2">
      <c r="A17" s="66"/>
      <c r="B17" s="62"/>
      <c r="C17" s="19" t="s">
        <v>91</v>
      </c>
      <c r="D17" s="10" t="s">
        <v>92</v>
      </c>
      <c r="E17" s="20">
        <v>58396.13</v>
      </c>
      <c r="F17" s="20">
        <v>70000</v>
      </c>
      <c r="G17" s="20"/>
      <c r="H17" s="21">
        <v>62676.43</v>
      </c>
      <c r="I17" s="13">
        <f t="shared" si="1"/>
        <v>107.32976654446109</v>
      </c>
      <c r="J17" s="13">
        <f t="shared" si="2"/>
        <v>89.537757142857146</v>
      </c>
      <c r="K17" s="16" t="s">
        <v>63</v>
      </c>
    </row>
    <row r="18" spans="1:12" s="1" customFormat="1" ht="40.5" customHeight="1" x14ac:dyDescent="0.2">
      <c r="A18" s="66"/>
      <c r="B18" s="60" t="s">
        <v>138</v>
      </c>
      <c r="C18" s="11" t="s">
        <v>7</v>
      </c>
      <c r="D18" s="12" t="s">
        <v>93</v>
      </c>
      <c r="E18" s="13">
        <f>SUM(E19:E22)</f>
        <v>274316.24</v>
      </c>
      <c r="F18" s="13">
        <f>SUM(F19:F22)</f>
        <v>325000</v>
      </c>
      <c r="G18" s="13"/>
      <c r="H18" s="13">
        <f t="shared" ref="H18" si="3">SUM(H19:H22)</f>
        <v>206743.09999999998</v>
      </c>
      <c r="I18" s="13">
        <f t="shared" si="1"/>
        <v>75.36670085591723</v>
      </c>
      <c r="J18" s="13">
        <f t="shared" si="2"/>
        <v>63.613261538461529</v>
      </c>
      <c r="K18" s="14" t="s">
        <v>62</v>
      </c>
      <c r="L18" s="2"/>
    </row>
    <row r="19" spans="1:12" s="1" customFormat="1" ht="65.25" customHeight="1" x14ac:dyDescent="0.2">
      <c r="A19" s="66"/>
      <c r="B19" s="61"/>
      <c r="C19" s="23" t="s">
        <v>94</v>
      </c>
      <c r="D19" s="18" t="s">
        <v>15</v>
      </c>
      <c r="E19" s="20">
        <v>63319.47</v>
      </c>
      <c r="F19" s="20">
        <v>80000</v>
      </c>
      <c r="G19" s="20"/>
      <c r="H19" s="20">
        <v>50290.09</v>
      </c>
      <c r="I19" s="13">
        <f t="shared" si="1"/>
        <v>79.422790493982333</v>
      </c>
      <c r="J19" s="13">
        <f t="shared" si="2"/>
        <v>62.86261249999999</v>
      </c>
      <c r="K19" s="9" t="s">
        <v>66</v>
      </c>
    </row>
    <row r="20" spans="1:12" s="1" customFormat="1" ht="45" x14ac:dyDescent="0.2">
      <c r="A20" s="66"/>
      <c r="B20" s="61"/>
      <c r="C20" s="24" t="s">
        <v>95</v>
      </c>
      <c r="D20" s="10" t="s">
        <v>96</v>
      </c>
      <c r="E20" s="20">
        <v>22417.79</v>
      </c>
      <c r="F20" s="20">
        <v>35000</v>
      </c>
      <c r="G20" s="20"/>
      <c r="H20" s="20">
        <v>19269.2</v>
      </c>
      <c r="I20" s="13">
        <f t="shared" si="1"/>
        <v>85.954949172063806</v>
      </c>
      <c r="J20" s="13">
        <f t="shared" si="2"/>
        <v>55.054857142857152</v>
      </c>
      <c r="K20" s="10" t="s">
        <v>68</v>
      </c>
    </row>
    <row r="21" spans="1:12" s="1" customFormat="1" ht="66.75" customHeight="1" x14ac:dyDescent="0.2">
      <c r="A21" s="66"/>
      <c r="B21" s="61"/>
      <c r="C21" s="24" t="s">
        <v>97</v>
      </c>
      <c r="D21" s="10" t="s">
        <v>17</v>
      </c>
      <c r="E21" s="20">
        <v>9018</v>
      </c>
      <c r="F21" s="20">
        <v>30000</v>
      </c>
      <c r="G21" s="20"/>
      <c r="H21" s="20">
        <v>29570.27</v>
      </c>
      <c r="I21" s="13">
        <f t="shared" si="1"/>
        <v>327.9027500554447</v>
      </c>
      <c r="J21" s="13">
        <f t="shared" si="2"/>
        <v>98.567566666666679</v>
      </c>
      <c r="K21" s="9" t="s">
        <v>69</v>
      </c>
    </row>
    <row r="22" spans="1:12" s="1" customFormat="1" ht="78" customHeight="1" x14ac:dyDescent="0.2">
      <c r="A22" s="66"/>
      <c r="B22" s="61"/>
      <c r="C22" s="24" t="s">
        <v>98</v>
      </c>
      <c r="D22" s="10" t="s">
        <v>16</v>
      </c>
      <c r="E22" s="20">
        <v>179560.98</v>
      </c>
      <c r="F22" s="20">
        <v>180000</v>
      </c>
      <c r="G22" s="20"/>
      <c r="H22" s="20">
        <v>107613.54</v>
      </c>
      <c r="I22" s="13">
        <f t="shared" si="1"/>
        <v>59.931472862311175</v>
      </c>
      <c r="J22" s="13">
        <f t="shared" si="2"/>
        <v>59.785299999999999</v>
      </c>
      <c r="K22" s="9" t="s">
        <v>84</v>
      </c>
    </row>
    <row r="23" spans="1:12" s="1" customFormat="1" ht="56.25" customHeight="1" x14ac:dyDescent="0.2">
      <c r="A23" s="66"/>
      <c r="B23" s="63"/>
      <c r="C23" s="11" t="s">
        <v>33</v>
      </c>
      <c r="D23" s="12" t="s">
        <v>100</v>
      </c>
      <c r="E23" s="13">
        <f>SUM(E24:E25)</f>
        <v>35708.89</v>
      </c>
      <c r="F23" s="13">
        <f>SUM(F24:F25)</f>
        <v>70000</v>
      </c>
      <c r="G23" s="13"/>
      <c r="H23" s="13">
        <f t="shared" ref="H23" si="4">SUM(H24:H25)</f>
        <v>47300.800000000003</v>
      </c>
      <c r="I23" s="13">
        <f t="shared" si="1"/>
        <v>132.46225239709219</v>
      </c>
      <c r="J23" s="13">
        <f t="shared" si="2"/>
        <v>67.572571428571436</v>
      </c>
      <c r="K23" s="14" t="s">
        <v>62</v>
      </c>
    </row>
    <row r="24" spans="1:12" s="1" customFormat="1" ht="41.25" customHeight="1" x14ac:dyDescent="0.2">
      <c r="A24" s="66"/>
      <c r="B24" s="63"/>
      <c r="C24" s="24" t="s">
        <v>35</v>
      </c>
      <c r="D24" s="10" t="s">
        <v>44</v>
      </c>
      <c r="E24" s="20">
        <v>30708.89</v>
      </c>
      <c r="F24" s="20">
        <v>60000</v>
      </c>
      <c r="G24" s="20"/>
      <c r="H24" s="20">
        <v>42300.800000000003</v>
      </c>
      <c r="I24" s="13">
        <f t="shared" si="1"/>
        <v>137.74773363674169</v>
      </c>
      <c r="J24" s="13">
        <f t="shared" si="2"/>
        <v>70.501333333333335</v>
      </c>
      <c r="K24" s="10" t="s">
        <v>75</v>
      </c>
    </row>
    <row r="25" spans="1:12" s="1" customFormat="1" ht="63.75" customHeight="1" x14ac:dyDescent="0.2">
      <c r="A25" s="66"/>
      <c r="B25" s="63"/>
      <c r="C25" s="24" t="s">
        <v>37</v>
      </c>
      <c r="D25" s="10" t="s">
        <v>135</v>
      </c>
      <c r="E25" s="20">
        <v>5000</v>
      </c>
      <c r="F25" s="20">
        <v>10000</v>
      </c>
      <c r="G25" s="20"/>
      <c r="H25" s="20">
        <v>5000</v>
      </c>
      <c r="I25" s="13">
        <f t="shared" si="1"/>
        <v>100</v>
      </c>
      <c r="J25" s="13">
        <f t="shared" si="2"/>
        <v>50</v>
      </c>
      <c r="K25" s="10" t="s">
        <v>76</v>
      </c>
    </row>
    <row r="26" spans="1:12" s="1" customFormat="1" ht="33" customHeight="1" x14ac:dyDescent="0.2">
      <c r="A26" s="66"/>
      <c r="B26" s="63"/>
      <c r="C26" s="11" t="s">
        <v>118</v>
      </c>
      <c r="D26" s="12" t="s">
        <v>119</v>
      </c>
      <c r="E26" s="13">
        <f>SUM(E27:E35)</f>
        <v>806686.1</v>
      </c>
      <c r="F26" s="13">
        <f>SUM(F27:F35)</f>
        <v>1340000</v>
      </c>
      <c r="G26" s="13"/>
      <c r="H26" s="13">
        <f>SUM(H27:H35)</f>
        <v>1046932.86</v>
      </c>
      <c r="I26" s="13">
        <f t="shared" si="1"/>
        <v>129.78193872436873</v>
      </c>
      <c r="J26" s="13">
        <f t="shared" si="2"/>
        <v>78.129317910447753</v>
      </c>
      <c r="K26" s="14" t="s">
        <v>62</v>
      </c>
    </row>
    <row r="27" spans="1:12" s="1" customFormat="1" ht="60" customHeight="1" x14ac:dyDescent="0.2">
      <c r="A27" s="66"/>
      <c r="B27" s="63"/>
      <c r="C27" s="24" t="s">
        <v>120</v>
      </c>
      <c r="D27" s="10" t="s">
        <v>132</v>
      </c>
      <c r="E27" s="20">
        <v>518072.44</v>
      </c>
      <c r="F27" s="20">
        <v>0</v>
      </c>
      <c r="G27" s="20"/>
      <c r="H27" s="20">
        <v>0</v>
      </c>
      <c r="I27" s="13">
        <f t="shared" si="1"/>
        <v>0</v>
      </c>
      <c r="J27" s="13">
        <v>0</v>
      </c>
      <c r="K27" s="10" t="s">
        <v>129</v>
      </c>
    </row>
    <row r="28" spans="1:12" s="1" customFormat="1" ht="55.5" customHeight="1" x14ac:dyDescent="0.2">
      <c r="A28" s="66"/>
      <c r="B28" s="63"/>
      <c r="C28" s="24" t="s">
        <v>121</v>
      </c>
      <c r="D28" s="10" t="s">
        <v>133</v>
      </c>
      <c r="E28" s="20">
        <v>146896.28</v>
      </c>
      <c r="F28" s="20">
        <v>200000</v>
      </c>
      <c r="G28" s="20"/>
      <c r="H28" s="20">
        <v>140680.91</v>
      </c>
      <c r="I28" s="13">
        <f t="shared" si="1"/>
        <v>95.768871750870758</v>
      </c>
      <c r="J28" s="13">
        <f t="shared" si="2"/>
        <v>70.340455000000006</v>
      </c>
      <c r="K28" s="10" t="s">
        <v>80</v>
      </c>
    </row>
    <row r="29" spans="1:12" s="1" customFormat="1" ht="105.75" customHeight="1" x14ac:dyDescent="0.2">
      <c r="A29" s="66"/>
      <c r="B29" s="63"/>
      <c r="C29" s="24" t="s">
        <v>122</v>
      </c>
      <c r="D29" s="10" t="s">
        <v>155</v>
      </c>
      <c r="E29" s="20">
        <v>66702.33</v>
      </c>
      <c r="F29" s="20">
        <v>620000</v>
      </c>
      <c r="G29" s="20"/>
      <c r="H29" s="20">
        <v>613929.38</v>
      </c>
      <c r="I29" s="13">
        <f t="shared" si="1"/>
        <v>920.40170110999122</v>
      </c>
      <c r="J29" s="13">
        <f t="shared" si="2"/>
        <v>99.020867741935476</v>
      </c>
      <c r="K29" s="10" t="s">
        <v>67</v>
      </c>
    </row>
    <row r="30" spans="1:12" s="1" customFormat="1" ht="33.75" x14ac:dyDescent="0.2">
      <c r="A30" s="66"/>
      <c r="B30" s="63"/>
      <c r="C30" s="24" t="s">
        <v>123</v>
      </c>
      <c r="D30" s="10" t="s">
        <v>134</v>
      </c>
      <c r="E30" s="20">
        <v>0</v>
      </c>
      <c r="F30" s="20">
        <v>20000</v>
      </c>
      <c r="G30" s="20"/>
      <c r="H30" s="20">
        <v>7250</v>
      </c>
      <c r="I30" s="13">
        <v>0</v>
      </c>
      <c r="J30" s="13">
        <f t="shared" si="2"/>
        <v>36.25</v>
      </c>
      <c r="K30" s="10" t="s">
        <v>130</v>
      </c>
    </row>
    <row r="31" spans="1:12" s="1" customFormat="1" ht="99.75" customHeight="1" x14ac:dyDescent="0.2">
      <c r="A31" s="66"/>
      <c r="B31" s="63"/>
      <c r="C31" s="24" t="s">
        <v>124</v>
      </c>
      <c r="D31" s="10" t="s">
        <v>156</v>
      </c>
      <c r="E31" s="20">
        <v>0</v>
      </c>
      <c r="F31" s="20">
        <v>200000</v>
      </c>
      <c r="G31" s="20"/>
      <c r="H31" s="20">
        <v>148900</v>
      </c>
      <c r="I31" s="13">
        <v>0</v>
      </c>
      <c r="J31" s="13">
        <f t="shared" si="2"/>
        <v>74.45</v>
      </c>
      <c r="K31" s="16" t="s">
        <v>141</v>
      </c>
    </row>
    <row r="32" spans="1:12" s="1" customFormat="1" ht="66" customHeight="1" x14ac:dyDescent="0.2">
      <c r="A32" s="66"/>
      <c r="B32" s="63"/>
      <c r="C32" s="24" t="s">
        <v>125</v>
      </c>
      <c r="D32" s="10" t="s">
        <v>142</v>
      </c>
      <c r="E32" s="20">
        <v>0</v>
      </c>
      <c r="F32" s="20">
        <v>200000</v>
      </c>
      <c r="G32" s="20"/>
      <c r="H32" s="20">
        <v>80000</v>
      </c>
      <c r="I32" s="13">
        <v>0</v>
      </c>
      <c r="J32" s="13">
        <f t="shared" si="2"/>
        <v>40</v>
      </c>
      <c r="K32" s="16" t="s">
        <v>140</v>
      </c>
    </row>
    <row r="33" spans="1:11" s="1" customFormat="1" ht="66" customHeight="1" x14ac:dyDescent="0.2">
      <c r="A33" s="66"/>
      <c r="B33" s="63"/>
      <c r="C33" s="24"/>
      <c r="D33" s="10" t="s">
        <v>157</v>
      </c>
      <c r="E33" s="20">
        <v>0</v>
      </c>
      <c r="F33" s="20">
        <v>0</v>
      </c>
      <c r="G33" s="20"/>
      <c r="H33" s="20">
        <v>0</v>
      </c>
      <c r="I33" s="13">
        <v>0</v>
      </c>
      <c r="J33" s="13">
        <v>0</v>
      </c>
      <c r="K33" s="10" t="s">
        <v>165</v>
      </c>
    </row>
    <row r="34" spans="1:11" s="1" customFormat="1" ht="66" customHeight="1" x14ac:dyDescent="0.2">
      <c r="A34" s="66"/>
      <c r="B34" s="63"/>
      <c r="C34" s="24" t="s">
        <v>171</v>
      </c>
      <c r="D34" s="10" t="s">
        <v>158</v>
      </c>
      <c r="E34" s="20">
        <v>71905.05</v>
      </c>
      <c r="F34" s="20">
        <v>20000</v>
      </c>
      <c r="G34" s="20"/>
      <c r="H34" s="20">
        <v>15800.94</v>
      </c>
      <c r="I34" s="13">
        <f t="shared" si="1"/>
        <v>21.974729174098343</v>
      </c>
      <c r="J34" s="13">
        <f t="shared" si="2"/>
        <v>79.0047</v>
      </c>
      <c r="K34" s="33" t="s">
        <v>163</v>
      </c>
    </row>
    <row r="35" spans="1:11" s="1" customFormat="1" ht="56.25" customHeight="1" x14ac:dyDescent="0.2">
      <c r="A35" s="66"/>
      <c r="B35" s="64"/>
      <c r="C35" s="24" t="s">
        <v>170</v>
      </c>
      <c r="D35" s="10" t="s">
        <v>55</v>
      </c>
      <c r="E35" s="20">
        <v>3110</v>
      </c>
      <c r="F35" s="20">
        <v>80000</v>
      </c>
      <c r="G35" s="20"/>
      <c r="H35" s="20">
        <v>40371.629999999997</v>
      </c>
      <c r="I35" s="13">
        <f t="shared" si="1"/>
        <v>1298.1231511254018</v>
      </c>
      <c r="J35" s="13">
        <f t="shared" si="2"/>
        <v>50.464537499999992</v>
      </c>
      <c r="K35" s="10" t="s">
        <v>79</v>
      </c>
    </row>
    <row r="36" spans="1:11" s="2" customFormat="1" ht="22.5" x14ac:dyDescent="0.2">
      <c r="A36" s="42"/>
      <c r="B36" s="60" t="s">
        <v>60</v>
      </c>
      <c r="C36" s="25" t="s">
        <v>9</v>
      </c>
      <c r="D36" s="22" t="s">
        <v>21</v>
      </c>
      <c r="E36" s="26">
        <f>SUM(E37)</f>
        <v>23400</v>
      </c>
      <c r="F36" s="26">
        <f>SUM(F37)</f>
        <v>30000</v>
      </c>
      <c r="G36" s="26"/>
      <c r="H36" s="26">
        <f t="shared" ref="H36" si="5">SUM(H37)</f>
        <v>12780</v>
      </c>
      <c r="I36" s="13">
        <f t="shared" si="1"/>
        <v>54.615384615384613</v>
      </c>
      <c r="J36" s="13">
        <f t="shared" si="2"/>
        <v>42.6</v>
      </c>
      <c r="K36" s="27" t="s">
        <v>62</v>
      </c>
    </row>
    <row r="37" spans="1:11" s="1" customFormat="1" ht="89.25" customHeight="1" x14ac:dyDescent="0.2">
      <c r="A37" s="42"/>
      <c r="B37" s="61"/>
      <c r="C37" s="24" t="s">
        <v>10</v>
      </c>
      <c r="D37" s="10" t="s">
        <v>127</v>
      </c>
      <c r="E37" s="20">
        <v>23400</v>
      </c>
      <c r="F37" s="20">
        <v>30000</v>
      </c>
      <c r="G37" s="20"/>
      <c r="H37" s="20">
        <v>12780</v>
      </c>
      <c r="I37" s="13">
        <f t="shared" si="1"/>
        <v>54.615384615384613</v>
      </c>
      <c r="J37" s="13">
        <f t="shared" si="2"/>
        <v>42.6</v>
      </c>
      <c r="K37" s="10" t="s">
        <v>70</v>
      </c>
    </row>
    <row r="38" spans="1:11" s="2" customFormat="1" ht="28.5" customHeight="1" x14ac:dyDescent="0.2">
      <c r="A38" s="42"/>
      <c r="B38" s="61"/>
      <c r="C38" s="25" t="s">
        <v>12</v>
      </c>
      <c r="D38" s="22" t="s">
        <v>24</v>
      </c>
      <c r="E38" s="26">
        <f>SUM(E39:E39)</f>
        <v>1800</v>
      </c>
      <c r="F38" s="26">
        <f>SUM(F39:F39)</f>
        <v>2000</v>
      </c>
      <c r="G38" s="26"/>
      <c r="H38" s="26">
        <f>SUM(H39:H39)</f>
        <v>1550</v>
      </c>
      <c r="I38" s="13">
        <f t="shared" si="1"/>
        <v>86.111111111111114</v>
      </c>
      <c r="J38" s="13">
        <f t="shared" si="2"/>
        <v>77.5</v>
      </c>
      <c r="K38" s="27" t="s">
        <v>62</v>
      </c>
    </row>
    <row r="39" spans="1:11" s="1" customFormat="1" ht="45" customHeight="1" x14ac:dyDescent="0.2">
      <c r="A39" s="42"/>
      <c r="B39" s="61"/>
      <c r="C39" s="24" t="s">
        <v>99</v>
      </c>
      <c r="D39" s="10" t="s">
        <v>26</v>
      </c>
      <c r="E39" s="20">
        <v>1800</v>
      </c>
      <c r="F39" s="20">
        <v>2000</v>
      </c>
      <c r="G39" s="20"/>
      <c r="H39" s="20">
        <v>1550</v>
      </c>
      <c r="I39" s="13">
        <f t="shared" si="1"/>
        <v>86.111111111111114</v>
      </c>
      <c r="J39" s="13">
        <f t="shared" si="2"/>
        <v>77.5</v>
      </c>
      <c r="K39" s="16" t="s">
        <v>81</v>
      </c>
    </row>
    <row r="40" spans="1:11" s="1" customFormat="1" ht="52.5" customHeight="1" x14ac:dyDescent="0.2">
      <c r="A40" s="42"/>
      <c r="B40" s="63"/>
      <c r="C40" s="11" t="s">
        <v>53</v>
      </c>
      <c r="D40" s="12" t="s">
        <v>101</v>
      </c>
      <c r="E40" s="13">
        <f>SUM(E41:E41)</f>
        <v>0</v>
      </c>
      <c r="F40" s="13">
        <f>SUM(F41:F41)</f>
        <v>175000</v>
      </c>
      <c r="G40" s="13"/>
      <c r="H40" s="13">
        <f>SUM(H41:H41)</f>
        <v>37500</v>
      </c>
      <c r="I40" s="13">
        <v>0</v>
      </c>
      <c r="J40" s="13">
        <f t="shared" si="2"/>
        <v>21.428571428571427</v>
      </c>
      <c r="K40" s="14" t="s">
        <v>62</v>
      </c>
    </row>
    <row r="41" spans="1:11" s="1" customFormat="1" ht="56.25" customHeight="1" x14ac:dyDescent="0.2">
      <c r="A41" s="42"/>
      <c r="B41" s="63"/>
      <c r="C41" s="24" t="s">
        <v>54</v>
      </c>
      <c r="D41" s="10" t="s">
        <v>159</v>
      </c>
      <c r="E41" s="20">
        <v>0</v>
      </c>
      <c r="F41" s="20">
        <v>175000</v>
      </c>
      <c r="G41" s="20"/>
      <c r="H41" s="20">
        <v>37500</v>
      </c>
      <c r="I41" s="13">
        <v>0</v>
      </c>
      <c r="J41" s="13">
        <f t="shared" si="2"/>
        <v>21.428571428571427</v>
      </c>
      <c r="K41" s="10" t="s">
        <v>139</v>
      </c>
    </row>
    <row r="42" spans="1:11" s="1" customFormat="1" ht="34.5" customHeight="1" x14ac:dyDescent="0.2">
      <c r="A42" s="42"/>
      <c r="B42" s="63"/>
      <c r="C42" s="11" t="s">
        <v>50</v>
      </c>
      <c r="D42" s="12" t="s">
        <v>116</v>
      </c>
      <c r="E42" s="13">
        <f>SUM(E43:E44)</f>
        <v>9731</v>
      </c>
      <c r="F42" s="13">
        <f>SUM(F43:F44)</f>
        <v>40000</v>
      </c>
      <c r="G42" s="13"/>
      <c r="H42" s="13">
        <f t="shared" ref="H42" si="6">SUM(H43:H44)</f>
        <v>14991.9</v>
      </c>
      <c r="I42" s="13">
        <f t="shared" si="1"/>
        <v>154.06330284657281</v>
      </c>
      <c r="J42" s="13">
        <f t="shared" si="2"/>
        <v>37.479750000000003</v>
      </c>
      <c r="K42" s="14" t="s">
        <v>62</v>
      </c>
    </row>
    <row r="43" spans="1:11" s="1" customFormat="1" ht="51" customHeight="1" x14ac:dyDescent="0.2">
      <c r="A43" s="42"/>
      <c r="B43" s="63"/>
      <c r="C43" s="24" t="s">
        <v>51</v>
      </c>
      <c r="D43" s="10" t="s">
        <v>52</v>
      </c>
      <c r="E43" s="20">
        <v>0</v>
      </c>
      <c r="F43" s="20">
        <v>20000</v>
      </c>
      <c r="G43" s="20"/>
      <c r="H43" s="20">
        <v>0</v>
      </c>
      <c r="I43" s="13">
        <v>0</v>
      </c>
      <c r="J43" s="13">
        <f t="shared" si="2"/>
        <v>0</v>
      </c>
      <c r="K43" s="10" t="s">
        <v>82</v>
      </c>
    </row>
    <row r="44" spans="1:11" s="1" customFormat="1" ht="43.5" customHeight="1" x14ac:dyDescent="0.2">
      <c r="A44" s="43"/>
      <c r="B44" s="64"/>
      <c r="C44" s="24" t="s">
        <v>137</v>
      </c>
      <c r="D44" s="10" t="s">
        <v>117</v>
      </c>
      <c r="E44" s="20">
        <v>9731</v>
      </c>
      <c r="F44" s="20">
        <v>20000</v>
      </c>
      <c r="G44" s="20"/>
      <c r="H44" s="20">
        <v>14991.9</v>
      </c>
      <c r="I44" s="13">
        <f t="shared" si="1"/>
        <v>154.06330284657281</v>
      </c>
      <c r="J44" s="13">
        <f t="shared" si="2"/>
        <v>74.959500000000006</v>
      </c>
      <c r="K44" s="10" t="s">
        <v>82</v>
      </c>
    </row>
    <row r="45" spans="1:11" s="2" customFormat="1" ht="30.75" customHeight="1" x14ac:dyDescent="0.2">
      <c r="A45" s="41" t="s">
        <v>145</v>
      </c>
      <c r="B45" s="68" t="s">
        <v>147</v>
      </c>
      <c r="C45" s="11" t="s">
        <v>18</v>
      </c>
      <c r="D45" s="12" t="s">
        <v>105</v>
      </c>
      <c r="E45" s="13">
        <f>SUM(E46)</f>
        <v>11000</v>
      </c>
      <c r="F45" s="13">
        <f>SUM(F46)</f>
        <v>35000</v>
      </c>
      <c r="G45" s="13"/>
      <c r="H45" s="13">
        <f t="shared" ref="H45" si="7">SUM(H46)</f>
        <v>18835</v>
      </c>
      <c r="I45" s="13">
        <f t="shared" si="1"/>
        <v>171.22727272727272</v>
      </c>
      <c r="J45" s="13">
        <f t="shared" si="2"/>
        <v>53.814285714285717</v>
      </c>
      <c r="K45" s="14" t="s">
        <v>62</v>
      </c>
    </row>
    <row r="46" spans="1:11" s="2" customFormat="1" ht="60" customHeight="1" x14ac:dyDescent="0.2">
      <c r="A46" s="66"/>
      <c r="B46" s="69"/>
      <c r="C46" s="15" t="s">
        <v>19</v>
      </c>
      <c r="D46" s="10" t="s">
        <v>41</v>
      </c>
      <c r="E46" s="20">
        <v>11000</v>
      </c>
      <c r="F46" s="20">
        <v>35000</v>
      </c>
      <c r="G46" s="20"/>
      <c r="H46" s="20">
        <v>18835</v>
      </c>
      <c r="I46" s="13">
        <f t="shared" si="1"/>
        <v>171.22727272727272</v>
      </c>
      <c r="J46" s="13">
        <f t="shared" si="2"/>
        <v>53.814285714285717</v>
      </c>
      <c r="K46" s="10" t="s">
        <v>72</v>
      </c>
    </row>
    <row r="47" spans="1:11" s="2" customFormat="1" ht="42" customHeight="1" x14ac:dyDescent="0.2">
      <c r="A47" s="66"/>
      <c r="B47" s="69"/>
      <c r="C47" s="11" t="s">
        <v>20</v>
      </c>
      <c r="D47" s="12" t="s">
        <v>106</v>
      </c>
      <c r="E47" s="13">
        <f>SUM(E48:E50)</f>
        <v>18862.53</v>
      </c>
      <c r="F47" s="13">
        <f>SUM(F48:F50)</f>
        <v>75000</v>
      </c>
      <c r="G47" s="13"/>
      <c r="H47" s="13">
        <f t="shared" ref="H47" si="8">SUM(H48:H50)</f>
        <v>22205.73</v>
      </c>
      <c r="I47" s="13">
        <f t="shared" si="1"/>
        <v>117.72402747669585</v>
      </c>
      <c r="J47" s="13">
        <f t="shared" si="2"/>
        <v>29.607640000000004</v>
      </c>
      <c r="K47" s="14" t="s">
        <v>62</v>
      </c>
    </row>
    <row r="48" spans="1:11" s="2" customFormat="1" ht="78" customHeight="1" x14ac:dyDescent="0.2">
      <c r="A48" s="66"/>
      <c r="B48" s="69"/>
      <c r="C48" s="15" t="s">
        <v>22</v>
      </c>
      <c r="D48" s="10" t="s">
        <v>149</v>
      </c>
      <c r="E48" s="20">
        <v>12528.78</v>
      </c>
      <c r="F48" s="20">
        <v>50000</v>
      </c>
      <c r="G48" s="20"/>
      <c r="H48" s="20">
        <v>11110.73</v>
      </c>
      <c r="I48" s="13">
        <f t="shared" si="1"/>
        <v>88.681659347518277</v>
      </c>
      <c r="J48" s="13">
        <f t="shared" si="2"/>
        <v>22.221459999999997</v>
      </c>
      <c r="K48" s="10" t="s">
        <v>71</v>
      </c>
    </row>
    <row r="49" spans="1:11" s="2" customFormat="1" ht="48" customHeight="1" x14ac:dyDescent="0.2">
      <c r="A49" s="66"/>
      <c r="B49" s="69"/>
      <c r="C49" s="24" t="s">
        <v>107</v>
      </c>
      <c r="D49" s="10" t="s">
        <v>108</v>
      </c>
      <c r="E49" s="20">
        <v>6333.75</v>
      </c>
      <c r="F49" s="20">
        <v>20000</v>
      </c>
      <c r="G49" s="20"/>
      <c r="H49" s="20">
        <v>9595</v>
      </c>
      <c r="I49" s="13">
        <f t="shared" si="1"/>
        <v>151.49003355042433</v>
      </c>
      <c r="J49" s="13">
        <f t="shared" si="2"/>
        <v>47.975000000000001</v>
      </c>
      <c r="K49" s="10" t="s">
        <v>71</v>
      </c>
    </row>
    <row r="50" spans="1:11" s="2" customFormat="1" ht="41.25" customHeight="1" x14ac:dyDescent="0.2">
      <c r="A50" s="66"/>
      <c r="B50" s="69"/>
      <c r="C50" s="24" t="s">
        <v>150</v>
      </c>
      <c r="D50" s="10" t="s">
        <v>109</v>
      </c>
      <c r="E50" s="20">
        <v>0</v>
      </c>
      <c r="F50" s="20">
        <v>5000</v>
      </c>
      <c r="G50" s="20"/>
      <c r="H50" s="20">
        <v>1500</v>
      </c>
      <c r="I50" s="13">
        <v>0</v>
      </c>
      <c r="J50" s="13">
        <f t="shared" si="2"/>
        <v>30</v>
      </c>
      <c r="K50" s="10" t="s">
        <v>74</v>
      </c>
    </row>
    <row r="51" spans="1:11" s="2" customFormat="1" ht="22.5" x14ac:dyDescent="0.2">
      <c r="A51" s="66"/>
      <c r="B51" s="69"/>
      <c r="C51" s="11" t="s">
        <v>23</v>
      </c>
      <c r="D51" s="12" t="s">
        <v>128</v>
      </c>
      <c r="E51" s="13">
        <f>SUM(E52)</f>
        <v>0</v>
      </c>
      <c r="F51" s="13">
        <f>SUM(F52)</f>
        <v>5000</v>
      </c>
      <c r="G51" s="13"/>
      <c r="H51" s="13">
        <f t="shared" ref="H51" si="9">SUM(H52)</f>
        <v>0</v>
      </c>
      <c r="I51" s="13">
        <v>0</v>
      </c>
      <c r="J51" s="13">
        <f t="shared" si="2"/>
        <v>0</v>
      </c>
      <c r="K51" s="14" t="s">
        <v>62</v>
      </c>
    </row>
    <row r="52" spans="1:11" s="1" customFormat="1" ht="26.25" customHeight="1" x14ac:dyDescent="0.2">
      <c r="A52" s="66"/>
      <c r="B52" s="69"/>
      <c r="C52" s="24" t="s">
        <v>25</v>
      </c>
      <c r="D52" s="10" t="s">
        <v>36</v>
      </c>
      <c r="E52" s="20">
        <v>0</v>
      </c>
      <c r="F52" s="20">
        <v>5000</v>
      </c>
      <c r="G52" s="20"/>
      <c r="H52" s="20">
        <v>0</v>
      </c>
      <c r="I52" s="13">
        <v>0</v>
      </c>
      <c r="J52" s="13">
        <f t="shared" si="2"/>
        <v>0</v>
      </c>
      <c r="K52" s="18" t="s">
        <v>71</v>
      </c>
    </row>
    <row r="53" spans="1:11" s="1" customFormat="1" ht="30.75" customHeight="1" x14ac:dyDescent="0.2">
      <c r="A53" s="66"/>
      <c r="B53" s="69"/>
      <c r="C53" s="11" t="s">
        <v>27</v>
      </c>
      <c r="D53" s="12" t="s">
        <v>34</v>
      </c>
      <c r="E53" s="13">
        <f>SUM(E54:E56)</f>
        <v>12319.32</v>
      </c>
      <c r="F53" s="13">
        <f>SUM(F54:F56)</f>
        <v>31000</v>
      </c>
      <c r="G53" s="13"/>
      <c r="H53" s="13">
        <f t="shared" ref="H53" si="10">SUM(H54:H56)</f>
        <v>11440</v>
      </c>
      <c r="I53" s="13">
        <f t="shared" si="1"/>
        <v>92.862268371955594</v>
      </c>
      <c r="J53" s="13">
        <f t="shared" si="2"/>
        <v>36.903225806451609</v>
      </c>
      <c r="K53" s="14" t="s">
        <v>62</v>
      </c>
    </row>
    <row r="54" spans="1:11" s="1" customFormat="1" ht="33.75" x14ac:dyDescent="0.2">
      <c r="A54" s="66"/>
      <c r="B54" s="69"/>
      <c r="C54" s="15" t="s">
        <v>28</v>
      </c>
      <c r="D54" s="10" t="s">
        <v>39</v>
      </c>
      <c r="E54" s="20">
        <v>4000</v>
      </c>
      <c r="F54" s="20">
        <v>6000</v>
      </c>
      <c r="G54" s="20"/>
      <c r="H54" s="20">
        <v>0</v>
      </c>
      <c r="I54" s="13">
        <f t="shared" si="1"/>
        <v>0</v>
      </c>
      <c r="J54" s="13">
        <f t="shared" si="2"/>
        <v>0</v>
      </c>
      <c r="K54" s="10" t="s">
        <v>73</v>
      </c>
    </row>
    <row r="55" spans="1:11" s="1" customFormat="1" ht="65.25" customHeight="1" x14ac:dyDescent="0.2">
      <c r="A55" s="66"/>
      <c r="B55" s="69"/>
      <c r="C55" s="24" t="s">
        <v>30</v>
      </c>
      <c r="D55" s="10" t="s">
        <v>38</v>
      </c>
      <c r="E55" s="20">
        <v>2019.32</v>
      </c>
      <c r="F55" s="20">
        <v>15000</v>
      </c>
      <c r="G55" s="20"/>
      <c r="H55" s="20">
        <v>5000</v>
      </c>
      <c r="I55" s="13">
        <f t="shared" si="1"/>
        <v>247.60810569894818</v>
      </c>
      <c r="J55" s="13">
        <f t="shared" si="2"/>
        <v>33.333333333333329</v>
      </c>
      <c r="K55" s="10" t="s">
        <v>71</v>
      </c>
    </row>
    <row r="56" spans="1:11" s="1" customFormat="1" ht="59.25" customHeight="1" x14ac:dyDescent="0.2">
      <c r="A56" s="67"/>
      <c r="B56" s="70"/>
      <c r="C56" s="24" t="s">
        <v>32</v>
      </c>
      <c r="D56" s="10" t="s">
        <v>40</v>
      </c>
      <c r="E56" s="20">
        <v>6300</v>
      </c>
      <c r="F56" s="20">
        <v>10000</v>
      </c>
      <c r="G56" s="20"/>
      <c r="H56" s="20">
        <v>6440</v>
      </c>
      <c r="I56" s="13">
        <f t="shared" si="1"/>
        <v>102.22222222222221</v>
      </c>
      <c r="J56" s="13">
        <f t="shared" si="2"/>
        <v>64.400000000000006</v>
      </c>
      <c r="K56" s="10" t="s">
        <v>71</v>
      </c>
    </row>
    <row r="57" spans="1:11" s="2" customFormat="1" ht="27" customHeight="1" x14ac:dyDescent="0.2">
      <c r="A57" s="41" t="s">
        <v>143</v>
      </c>
      <c r="B57" s="44" t="s">
        <v>61</v>
      </c>
      <c r="C57" s="11" t="s">
        <v>14</v>
      </c>
      <c r="D57" s="12" t="s">
        <v>102</v>
      </c>
      <c r="E57" s="13">
        <f>SUM(E58:E59)</f>
        <v>13491.05</v>
      </c>
      <c r="F57" s="13">
        <f>SUM(F58:F59)</f>
        <v>30000</v>
      </c>
      <c r="G57" s="13"/>
      <c r="H57" s="13">
        <f>SUM(H58:H59)</f>
        <v>14163.61</v>
      </c>
      <c r="I57" s="13">
        <f t="shared" si="1"/>
        <v>104.98523094940721</v>
      </c>
      <c r="J57" s="13">
        <f t="shared" si="2"/>
        <v>47.212033333333338</v>
      </c>
      <c r="K57" s="14" t="s">
        <v>62</v>
      </c>
    </row>
    <row r="58" spans="1:11" s="1" customFormat="1" ht="52.5" customHeight="1" x14ac:dyDescent="0.2">
      <c r="A58" s="42"/>
      <c r="B58" s="45"/>
      <c r="C58" s="15" t="s">
        <v>103</v>
      </c>
      <c r="D58" s="16" t="s">
        <v>29</v>
      </c>
      <c r="E58" s="17">
        <v>13491.05</v>
      </c>
      <c r="F58" s="17">
        <v>20000</v>
      </c>
      <c r="G58" s="17"/>
      <c r="H58" s="17">
        <v>14163.61</v>
      </c>
      <c r="I58" s="13">
        <f t="shared" si="1"/>
        <v>104.98523094940721</v>
      </c>
      <c r="J58" s="13">
        <f t="shared" si="2"/>
        <v>70.818049999999999</v>
      </c>
      <c r="K58" s="10" t="s">
        <v>77</v>
      </c>
    </row>
    <row r="59" spans="1:11" s="1" customFormat="1" ht="45" x14ac:dyDescent="0.2">
      <c r="A59" s="42"/>
      <c r="B59" s="45"/>
      <c r="C59" s="15" t="s">
        <v>104</v>
      </c>
      <c r="D59" s="16" t="s">
        <v>31</v>
      </c>
      <c r="E59" s="17">
        <v>0</v>
      </c>
      <c r="F59" s="17">
        <v>10000</v>
      </c>
      <c r="G59" s="17"/>
      <c r="H59" s="17">
        <v>0</v>
      </c>
      <c r="I59" s="13">
        <v>0</v>
      </c>
      <c r="J59" s="13">
        <f t="shared" si="2"/>
        <v>0</v>
      </c>
      <c r="K59" s="10" t="s">
        <v>74</v>
      </c>
    </row>
    <row r="60" spans="1:11" s="2" customFormat="1" ht="40.5" customHeight="1" x14ac:dyDescent="0.2">
      <c r="A60" s="42"/>
      <c r="B60" s="60" t="s">
        <v>144</v>
      </c>
      <c r="C60" s="11" t="s">
        <v>42</v>
      </c>
      <c r="D60" s="12" t="s">
        <v>110</v>
      </c>
      <c r="E60" s="13">
        <f>SUM(E61:E63)</f>
        <v>13123.630000000001</v>
      </c>
      <c r="F60" s="13">
        <f>SUM(F61:F63)</f>
        <v>18000</v>
      </c>
      <c r="G60" s="13"/>
      <c r="H60" s="13">
        <f>SUM(H61:H63)</f>
        <v>8913.26</v>
      </c>
      <c r="I60" s="13">
        <f t="shared" si="1"/>
        <v>67.917641689075353</v>
      </c>
      <c r="J60" s="13">
        <f t="shared" si="2"/>
        <v>49.518111111111111</v>
      </c>
      <c r="K60" s="14" t="s">
        <v>62</v>
      </c>
    </row>
    <row r="61" spans="1:11" s="1" customFormat="1" ht="40.5" customHeight="1" x14ac:dyDescent="0.2">
      <c r="A61" s="42"/>
      <c r="B61" s="61"/>
      <c r="C61" s="24" t="s">
        <v>43</v>
      </c>
      <c r="D61" s="10" t="s">
        <v>46</v>
      </c>
      <c r="E61" s="20">
        <v>0</v>
      </c>
      <c r="F61" s="20">
        <v>15000</v>
      </c>
      <c r="G61" s="20"/>
      <c r="H61" s="20">
        <v>6000</v>
      </c>
      <c r="I61" s="13">
        <v>0</v>
      </c>
      <c r="J61" s="13">
        <f t="shared" si="2"/>
        <v>40</v>
      </c>
      <c r="K61" s="18" t="s">
        <v>71</v>
      </c>
    </row>
    <row r="62" spans="1:11" s="1" customFormat="1" ht="53.25" customHeight="1" x14ac:dyDescent="0.2">
      <c r="A62" s="42"/>
      <c r="B62" s="61"/>
      <c r="C62" s="24" t="s">
        <v>136</v>
      </c>
      <c r="D62" s="10" t="s">
        <v>47</v>
      </c>
      <c r="E62" s="20">
        <v>4273.63</v>
      </c>
      <c r="F62" s="20">
        <v>3000</v>
      </c>
      <c r="G62" s="20"/>
      <c r="H62" s="20">
        <v>2913.26</v>
      </c>
      <c r="I62" s="13">
        <f t="shared" si="1"/>
        <v>68.168278489246845</v>
      </c>
      <c r="J62" s="13">
        <f t="shared" si="2"/>
        <v>97.108666666666679</v>
      </c>
      <c r="K62" s="10" t="s">
        <v>78</v>
      </c>
    </row>
    <row r="63" spans="1:11" s="1" customFormat="1" ht="53.25" customHeight="1" x14ac:dyDescent="0.2">
      <c r="A63" s="42"/>
      <c r="B63" s="61"/>
      <c r="C63" s="24" t="s">
        <v>151</v>
      </c>
      <c r="D63" s="10" t="s">
        <v>152</v>
      </c>
      <c r="E63" s="20">
        <v>8850</v>
      </c>
      <c r="F63" s="20">
        <v>0</v>
      </c>
      <c r="G63" s="20"/>
      <c r="H63" s="20">
        <v>0</v>
      </c>
      <c r="I63" s="13">
        <f t="shared" si="1"/>
        <v>0</v>
      </c>
      <c r="J63" s="13">
        <v>0</v>
      </c>
      <c r="K63" s="10" t="s">
        <v>164</v>
      </c>
    </row>
    <row r="64" spans="1:11" s="1" customFormat="1" ht="32.25" customHeight="1" x14ac:dyDescent="0.2">
      <c r="A64" s="42"/>
      <c r="B64" s="61"/>
      <c r="C64" s="11" t="s">
        <v>45</v>
      </c>
      <c r="D64" s="12" t="s">
        <v>111</v>
      </c>
      <c r="E64" s="13">
        <f>SUM(E65)</f>
        <v>0</v>
      </c>
      <c r="F64" s="13">
        <f>SUM(F65)</f>
        <v>5000</v>
      </c>
      <c r="G64" s="13"/>
      <c r="H64" s="13">
        <f t="shared" ref="H64" si="11">SUM(H65)</f>
        <v>0</v>
      </c>
      <c r="I64" s="13">
        <v>0</v>
      </c>
      <c r="J64" s="13">
        <f t="shared" si="2"/>
        <v>0</v>
      </c>
      <c r="K64" s="14" t="s">
        <v>62</v>
      </c>
    </row>
    <row r="65" spans="1:11" s="1" customFormat="1" ht="42.75" customHeight="1" x14ac:dyDescent="0.2">
      <c r="A65" s="42"/>
      <c r="B65" s="61"/>
      <c r="C65" s="24" t="s">
        <v>112</v>
      </c>
      <c r="D65" s="10" t="s">
        <v>113</v>
      </c>
      <c r="E65" s="20">
        <v>0</v>
      </c>
      <c r="F65" s="20">
        <v>5000</v>
      </c>
      <c r="G65" s="20"/>
      <c r="H65" s="20">
        <v>0</v>
      </c>
      <c r="I65" s="13">
        <v>0</v>
      </c>
      <c r="J65" s="13">
        <f t="shared" si="2"/>
        <v>0</v>
      </c>
      <c r="K65" s="18" t="s">
        <v>162</v>
      </c>
    </row>
    <row r="66" spans="1:11" s="2" customFormat="1" ht="22.5" x14ac:dyDescent="0.2">
      <c r="A66" s="42"/>
      <c r="B66" s="61"/>
      <c r="C66" s="11" t="s">
        <v>48</v>
      </c>
      <c r="D66" s="12" t="s">
        <v>114</v>
      </c>
      <c r="E66" s="13">
        <f>SUM(E67:E68)</f>
        <v>10000</v>
      </c>
      <c r="F66" s="13">
        <f>SUM(F67:F68)</f>
        <v>10000</v>
      </c>
      <c r="G66" s="13"/>
      <c r="H66" s="13">
        <f>SUM(H67:H68)</f>
        <v>8500</v>
      </c>
      <c r="I66" s="13">
        <f t="shared" si="1"/>
        <v>85</v>
      </c>
      <c r="J66" s="13">
        <f t="shared" si="2"/>
        <v>85</v>
      </c>
      <c r="K66" s="14" t="s">
        <v>62</v>
      </c>
    </row>
    <row r="67" spans="1:11" s="2" customFormat="1" ht="33.75" x14ac:dyDescent="0.2">
      <c r="A67" s="42"/>
      <c r="B67" s="61"/>
      <c r="C67" s="24" t="s">
        <v>49</v>
      </c>
      <c r="D67" s="10" t="s">
        <v>115</v>
      </c>
      <c r="E67" s="20">
        <v>10000</v>
      </c>
      <c r="F67" s="20">
        <v>10000</v>
      </c>
      <c r="G67" s="20"/>
      <c r="H67" s="20">
        <v>8500</v>
      </c>
      <c r="I67" s="13">
        <f t="shared" si="1"/>
        <v>85</v>
      </c>
      <c r="J67" s="13">
        <f t="shared" si="2"/>
        <v>85</v>
      </c>
      <c r="K67" s="10" t="s">
        <v>131</v>
      </c>
    </row>
    <row r="68" spans="1:11" s="1" customFormat="1" ht="45" x14ac:dyDescent="0.2">
      <c r="A68" s="43"/>
      <c r="B68" s="62"/>
      <c r="C68" s="24" t="s">
        <v>153</v>
      </c>
      <c r="D68" s="10" t="s">
        <v>154</v>
      </c>
      <c r="E68" s="20">
        <v>0</v>
      </c>
      <c r="F68" s="20">
        <v>0</v>
      </c>
      <c r="G68" s="20"/>
      <c r="H68" s="20">
        <v>0</v>
      </c>
      <c r="I68" s="13">
        <v>0</v>
      </c>
      <c r="J68" s="13">
        <v>0</v>
      </c>
      <c r="K68" s="10" t="s">
        <v>161</v>
      </c>
    </row>
    <row r="69" spans="1:11" x14ac:dyDescent="0.25">
      <c r="A69" s="49" t="s">
        <v>57</v>
      </c>
      <c r="B69" s="50"/>
      <c r="C69" s="50"/>
      <c r="D69" s="51"/>
      <c r="E69" s="32">
        <f>SUM(E10+E18+E23+E26+E36+E38+E40+E42+E45+E47+E51+E53+E57+E60+E64+E66)</f>
        <v>1886548.43</v>
      </c>
      <c r="F69" s="32">
        <f>SUM(F10+F18+F23+F26+F36+F38+F40+F42+F45+F47+F51+F53+F57+F60+F64+F66)</f>
        <v>3100000</v>
      </c>
      <c r="G69" s="32"/>
      <c r="H69" s="32">
        <f>SUM(H10+H18+H23+H26+H36+H38+H40+H42+H45+H47+H51+H53+H57+H60+H64+H66)</f>
        <v>2221141.4499999997</v>
      </c>
      <c r="I69" s="13">
        <f t="shared" si="1"/>
        <v>117.73572385841162</v>
      </c>
      <c r="J69" s="13">
        <f t="shared" si="2"/>
        <v>71.64972419354838</v>
      </c>
      <c r="K69" s="8" t="s">
        <v>62</v>
      </c>
    </row>
    <row r="70" spans="1:11" s="31" customFormat="1" ht="11.25" x14ac:dyDescent="0.2">
      <c r="A70" s="28"/>
      <c r="B70" s="28"/>
      <c r="C70" s="28"/>
      <c r="D70" s="28"/>
      <c r="E70" s="29"/>
      <c r="F70" s="29"/>
      <c r="G70" s="29"/>
      <c r="H70" s="29"/>
      <c r="I70" s="37"/>
      <c r="J70" s="37"/>
      <c r="K70" s="28"/>
    </row>
    <row r="71" spans="1:11" s="31" customFormat="1" ht="11.25" x14ac:dyDescent="0.2">
      <c r="A71" s="28"/>
      <c r="B71" s="28"/>
      <c r="C71" s="28"/>
      <c r="D71" s="28"/>
      <c r="E71" s="29"/>
      <c r="F71" s="29"/>
      <c r="G71" s="29"/>
      <c r="H71" s="29"/>
      <c r="I71" s="29"/>
      <c r="J71" s="29"/>
      <c r="K71" s="28"/>
    </row>
    <row r="72" spans="1:11" x14ac:dyDescent="0.25">
      <c r="B72" s="7" t="s">
        <v>178</v>
      </c>
      <c r="C72" s="31"/>
      <c r="D72" s="31"/>
      <c r="E72" s="31"/>
      <c r="F72" s="31"/>
      <c r="G72" s="31"/>
      <c r="H72" s="31"/>
      <c r="I72" s="31"/>
      <c r="J72" s="31"/>
      <c r="K72" s="31"/>
    </row>
    <row r="73" spans="1:11" x14ac:dyDescent="0.25">
      <c r="B73" s="7" t="s">
        <v>177</v>
      </c>
    </row>
    <row r="74" spans="1:11" s="31" customFormat="1" ht="11.25" x14ac:dyDescent="0.2">
      <c r="A74" s="38"/>
      <c r="B74" s="30"/>
    </row>
    <row r="75" spans="1:11" s="31" customFormat="1" ht="11.25" x14ac:dyDescent="0.2">
      <c r="A75" s="38"/>
      <c r="B75" s="30"/>
    </row>
    <row r="76" spans="1:11" x14ac:dyDescent="0.25">
      <c r="J76" s="65" t="s">
        <v>175</v>
      </c>
      <c r="K76" s="65"/>
    </row>
    <row r="77" spans="1:11" x14ac:dyDescent="0.25">
      <c r="J77" s="65" t="s">
        <v>176</v>
      </c>
      <c r="K77" s="65"/>
    </row>
    <row r="121" spans="4:10" x14ac:dyDescent="0.25">
      <c r="D121" s="39"/>
      <c r="E121" s="39"/>
      <c r="F121" s="39"/>
      <c r="G121" s="40"/>
      <c r="H121" s="40"/>
      <c r="I121" s="34"/>
      <c r="J121" s="34"/>
    </row>
    <row r="122" spans="4:10" x14ac:dyDescent="0.25">
      <c r="D122" s="39"/>
      <c r="E122" s="39"/>
      <c r="F122" s="39"/>
      <c r="G122" s="40"/>
      <c r="H122" s="40"/>
      <c r="I122" s="34"/>
      <c r="J122" s="34"/>
    </row>
    <row r="123" spans="4:10" x14ac:dyDescent="0.25">
      <c r="D123" s="39"/>
      <c r="E123" s="39"/>
      <c r="F123" s="39"/>
      <c r="G123" s="40"/>
      <c r="H123" s="40"/>
      <c r="I123" s="34"/>
      <c r="J123" s="34"/>
    </row>
  </sheetData>
  <mergeCells count="25">
    <mergeCell ref="J76:K76"/>
    <mergeCell ref="J77:K77"/>
    <mergeCell ref="E7:E8"/>
    <mergeCell ref="F7:F8"/>
    <mergeCell ref="A45:A56"/>
    <mergeCell ref="B45:B56"/>
    <mergeCell ref="B10:B17"/>
    <mergeCell ref="B36:B44"/>
    <mergeCell ref="A10:A44"/>
    <mergeCell ref="D122:H122"/>
    <mergeCell ref="A57:A68"/>
    <mergeCell ref="B57:B59"/>
    <mergeCell ref="D123:H123"/>
    <mergeCell ref="A2:K5"/>
    <mergeCell ref="A69:D69"/>
    <mergeCell ref="B7:B8"/>
    <mergeCell ref="A7:A8"/>
    <mergeCell ref="C7:C8"/>
    <mergeCell ref="D7:D8"/>
    <mergeCell ref="K7:K8"/>
    <mergeCell ref="H7:H8"/>
    <mergeCell ref="G7:G8"/>
    <mergeCell ref="B60:B68"/>
    <mergeCell ref="D121:H121"/>
    <mergeCell ref="B18:B35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2018-04-26T08:36:00Z</cp:lastPrinted>
  <dcterms:created xsi:type="dcterms:W3CDTF">2013-11-08T11:35:51Z</dcterms:created>
  <dcterms:modified xsi:type="dcterms:W3CDTF">2018-05-16T07:30:05Z</dcterms:modified>
</cp:coreProperties>
</file>