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vana\Desktop\NOVO\J.N\2024. POSTUPCI\TRG\"/>
    </mc:Choice>
  </mc:AlternateContent>
  <xr:revisionPtr revIDLastSave="0" documentId="8_{CBFC4A38-474A-4366-AA0C-42726AF55B3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RG  RIBNIK  " sheetId="1" r:id="rId1"/>
  </sheets>
  <definedNames>
    <definedName name="_xlnm.Print_Titles" localSheetId="0">'TRG  RIBNIK  '!$53:$53</definedName>
  </definedNames>
  <calcPr calcId="181029"/>
</workbook>
</file>

<file path=xl/calcChain.xml><?xml version="1.0" encoding="utf-8"?>
<calcChain xmlns="http://schemas.openxmlformats.org/spreadsheetml/2006/main">
  <c r="G178" i="1" l="1"/>
  <c r="G219" i="1"/>
  <c r="G218" i="1"/>
  <c r="G207" i="1"/>
  <c r="G205" i="1"/>
  <c r="G195" i="1"/>
  <c r="G192" i="1"/>
  <c r="G190" i="1"/>
  <c r="G189" i="1"/>
  <c r="G176" i="1"/>
  <c r="G173" i="1"/>
  <c r="G161" i="1"/>
  <c r="G159" i="1"/>
  <c r="G157" i="1"/>
  <c r="G155" i="1"/>
  <c r="G153" i="1"/>
  <c r="G151" i="1"/>
  <c r="G138" i="1"/>
  <c r="G134" i="1"/>
  <c r="G132" i="1"/>
  <c r="G130" i="1"/>
  <c r="G120" i="1"/>
  <c r="G117" i="1"/>
  <c r="G115" i="1"/>
  <c r="G114" i="1"/>
  <c r="G110" i="1"/>
  <c r="G98" i="1"/>
  <c r="G96" i="1"/>
  <c r="G94" i="1"/>
  <c r="G92" i="1"/>
  <c r="G90" i="1"/>
  <c r="G88" i="1"/>
  <c r="G86" i="1"/>
  <c r="G84" i="1"/>
  <c r="G82" i="1"/>
  <c r="G80" i="1"/>
  <c r="G71" i="1"/>
  <c r="G69" i="1"/>
  <c r="G67" i="1"/>
  <c r="G65" i="1"/>
  <c r="G63" i="1"/>
  <c r="G61" i="1"/>
  <c r="G59" i="1"/>
  <c r="G57" i="1"/>
  <c r="G211" i="1" l="1"/>
  <c r="G255" i="1" s="1"/>
  <c r="G220" i="1"/>
  <c r="G221" i="1"/>
  <c r="G222" i="1"/>
  <c r="G191" i="1"/>
  <c r="G193" i="1"/>
  <c r="G194" i="1"/>
  <c r="G198" i="1"/>
  <c r="G174" i="1"/>
  <c r="G175" i="1"/>
  <c r="G179" i="1"/>
  <c r="G180" i="1"/>
  <c r="G152" i="1"/>
  <c r="G156" i="1"/>
  <c r="G158" i="1"/>
  <c r="G162" i="1"/>
  <c r="G163" i="1"/>
  <c r="G131" i="1"/>
  <c r="G135" i="1"/>
  <c r="G136" i="1"/>
  <c r="G137" i="1"/>
  <c r="G139" i="1"/>
  <c r="G140" i="1"/>
  <c r="G141" i="1"/>
  <c r="G111" i="1"/>
  <c r="G112" i="1"/>
  <c r="G113" i="1"/>
  <c r="G116" i="1"/>
  <c r="G118" i="1"/>
  <c r="G119" i="1"/>
  <c r="G121" i="1"/>
  <c r="G122" i="1"/>
  <c r="G81" i="1"/>
  <c r="G83" i="1"/>
  <c r="G85" i="1"/>
  <c r="G87" i="1"/>
  <c r="G89" i="1"/>
  <c r="G91" i="1"/>
  <c r="G93" i="1"/>
  <c r="G95" i="1"/>
  <c r="G97" i="1"/>
  <c r="G99" i="1"/>
  <c r="G100" i="1"/>
  <c r="G101" i="1"/>
  <c r="G60" i="1"/>
  <c r="G62" i="1"/>
  <c r="G66" i="1"/>
  <c r="G68" i="1"/>
  <c r="G70" i="1"/>
  <c r="G72" i="1"/>
  <c r="G73" i="1"/>
  <c r="G58" i="1"/>
  <c r="G102" i="1" l="1"/>
  <c r="G74" i="1"/>
  <c r="G199" i="1"/>
  <c r="G253" i="1" s="1"/>
  <c r="G142" i="1"/>
  <c r="G123" i="1"/>
  <c r="G164" i="1"/>
  <c r="G181" i="1"/>
  <c r="G245" i="1" l="1"/>
  <c r="G247" i="1"/>
  <c r="G241" i="1"/>
  <c r="G249" i="1"/>
  <c r="G223" i="1"/>
  <c r="G257" i="1" s="1"/>
  <c r="G243" i="1"/>
  <c r="G251" i="1"/>
  <c r="G260" i="1" l="1"/>
  <c r="G262" i="1" s="1"/>
  <c r="G264" i="1" s="1"/>
</calcChain>
</file>

<file path=xl/sharedStrings.xml><?xml version="1.0" encoding="utf-8"?>
<sst xmlns="http://schemas.openxmlformats.org/spreadsheetml/2006/main" count="226" uniqueCount="154">
  <si>
    <t>Br.st.</t>
  </si>
  <si>
    <t>Opis stavke</t>
  </si>
  <si>
    <t>JM</t>
  </si>
  <si>
    <t>Količina</t>
  </si>
  <si>
    <t>J.C.</t>
  </si>
  <si>
    <t>Iznos</t>
  </si>
  <si>
    <t>TROŠKOVNIK</t>
  </si>
  <si>
    <t>1.</t>
  </si>
  <si>
    <t>m1</t>
  </si>
  <si>
    <t>2.</t>
  </si>
  <si>
    <t>3.</t>
  </si>
  <si>
    <t>5.</t>
  </si>
  <si>
    <t>6.</t>
  </si>
  <si>
    <t>kom</t>
  </si>
  <si>
    <t>4.</t>
  </si>
  <si>
    <t>REKAPITULACIJA</t>
  </si>
  <si>
    <t>PDV 25%</t>
  </si>
  <si>
    <t>SVEUKUPNO :</t>
  </si>
  <si>
    <t>Sastavio:</t>
  </si>
  <si>
    <t>Dragutin Belavić, dipl. ing. građ.</t>
  </si>
  <si>
    <t>PRIPREMNI RADOVI</t>
  </si>
  <si>
    <t>ZEMLJANI RADOVI</t>
  </si>
  <si>
    <t>m2</t>
  </si>
  <si>
    <t>m3</t>
  </si>
  <si>
    <t>KOLNIČKA KONSTRUKCIJA</t>
  </si>
  <si>
    <t>BETONSKI I AB RADOVI</t>
  </si>
  <si>
    <t>a/</t>
  </si>
  <si>
    <t>b/</t>
  </si>
  <si>
    <t>PROMETNA OPREMA</t>
  </si>
  <si>
    <t>nosači za jedan znak</t>
  </si>
  <si>
    <t>O.T.U.</t>
  </si>
  <si>
    <t>1.1</t>
  </si>
  <si>
    <t>1.2</t>
  </si>
  <si>
    <t>2.4</t>
  </si>
  <si>
    <t>7.</t>
  </si>
  <si>
    <t>ZEMLJANI RADOVI UKUPNO :</t>
  </si>
  <si>
    <t>PRIPREMNI RADOVI UKUPNO :</t>
  </si>
  <si>
    <t>KOLNIČKA KONSTRUKCIJA UKUPNO :</t>
  </si>
  <si>
    <t>BETONSKI I AB RADOVI UKUPNO :</t>
  </si>
  <si>
    <t>PROMETNA OPREMA UKUPNO :</t>
  </si>
  <si>
    <t>2.6</t>
  </si>
  <si>
    <t xml:space="preserve">
6.1</t>
  </si>
  <si>
    <t>2.1</t>
  </si>
  <si>
    <t>2.5</t>
  </si>
  <si>
    <r>
      <t xml:space="preserve">Ručno planiranje dna kanala s točnošću </t>
    </r>
    <r>
      <rPr>
        <sz val="9"/>
        <color indexed="8"/>
        <rFont val="Calibri"/>
        <family val="2"/>
      </rPr>
      <t>±</t>
    </r>
    <r>
      <rPr>
        <sz val="9"/>
        <color indexed="8"/>
        <rFont val="Arial"/>
        <family val="2"/>
      </rPr>
      <t>2cm s niveletom prema uzdužnom profilu. Obračun po m2.</t>
    </r>
  </si>
  <si>
    <t>Zasipavanje humusom zelenih površina predviđenih u projektu, u sloju debljine cca 0,20 m. U cijenu stavke uključena doprema humusa sa deponije, istovar i planiranje humusa, te sijanje površine mješovitom travom. Obračun po m3.</t>
  </si>
  <si>
    <t>Utovar i odvoz viška zemljanog materijala sa gradilišta na gradsku deponiju koju osigurava izvoditelj radova. Obračun po m3 rastresitog materijala.</t>
  </si>
  <si>
    <t>3.3</t>
  </si>
  <si>
    <t>ODVODNJA UKUPNO :</t>
  </si>
  <si>
    <t>BETONSKI RUBNJACI I OPLOČNICI</t>
  </si>
  <si>
    <t>BETONSKI RUBNJACI I OPLOČNICI UKUPNO :</t>
  </si>
  <si>
    <t>znakovi</t>
  </si>
  <si>
    <t xml:space="preserve">
3.2</t>
  </si>
  <si>
    <t xml:space="preserve">
2.2</t>
  </si>
  <si>
    <t xml:space="preserve">
3.1</t>
  </si>
  <si>
    <t>A/</t>
  </si>
  <si>
    <t>D/</t>
  </si>
  <si>
    <t>E/</t>
  </si>
  <si>
    <t>2.3</t>
  </si>
  <si>
    <t xml:space="preserve">Dobava i ugradnja reflektirajućih prometnih znakova sa najvišim stupnjem retrorefleksije (HRN 114), veličine 600 mm (srednji). U cijenu uključiti izradu temelja, dobavu nosača, te ploča znakova. Donji rub nižeg znaka ili ploče mora biti postavljen 2,20 m iznad nivelete prometnice . Signalizaciju postaviti po priloženoj situaciji u projektu. </t>
  </si>
  <si>
    <t>Strojno skidanje humusa s utovarom i odvozom na deponiju. Debljina sloja je cca 30 cm. Humus treba deponirati u neposrednoj blizini gradilišta, te ga koristiti za humusiranje nakon izvedenih radova. Obračun po m3.</t>
  </si>
  <si>
    <t xml:space="preserve"> </t>
  </si>
  <si>
    <t>Dobava i ugradnja PP , PE-HD i PVC vodonepropusnih jednakovrijednih cijevi raznih profila za kanalizaciju klase SN 8. Koriste se cijevi sa spojnicom i gumenim brtvama.Obračun po m1 ugrađene cijevi.</t>
  </si>
  <si>
    <t>Dobava i ugradnja sloja pijeska debljine 15 cm ispod kanalizacijskih cijevi , klase SN 8 i priključaka, po cijeloj širini rova, te nakon montaže cijevi iznad tjemena cca 25 cm. Obračun po m3 ugrađenog pijeska.</t>
  </si>
  <si>
    <t>DN  160 mm</t>
  </si>
  <si>
    <t>1.3</t>
  </si>
  <si>
    <t>1.4</t>
  </si>
  <si>
    <t xml:space="preserve">
4.1</t>
  </si>
  <si>
    <t>4.2</t>
  </si>
  <si>
    <t xml:space="preserve">INVESTITOR:           OPĆINA RIBNIK , Ribnik 4/a , 47272 RIBNIK </t>
  </si>
  <si>
    <t>Provođenje privremene regulacije prometa za vrijeme izvođenja radova. Obračun po kompletu.</t>
  </si>
  <si>
    <t>Ručni iskop rovova te na mjestima križanja postojećih  komunalnih instalacija . Obračun po m3 sraslog tla.</t>
  </si>
  <si>
    <t xml:space="preserve">
2.7</t>
  </si>
  <si>
    <t xml:space="preserve">
2.8</t>
  </si>
  <si>
    <t xml:space="preserve">
5.1</t>
  </si>
  <si>
    <t xml:space="preserve">Dobava i ugradnja tipskih uspravnih i upuštenih ivičnjaka 10/15 cm. Isti se izvode od betona klase C25/30, a polažu se na sloj betona klase C12/15, a sve prema projektu. Za ugradnju rubnjaka izvođač mora podnijeti atest o kvaliteti. Količine radova na betonskim rubnjacima mjere se u metrima stvarno položenog rubnjaka u okviru projekta.  </t>
  </si>
  <si>
    <t xml:space="preserve">Dobava i postava betonskih elemenata-opločnika u boji (kao Porfido kocke ili  “Beton” Lučko ili Semellrock, jednakovrijedno _________________  debljine  d=10 cm, dimenzija 10/10 cm na  nogostupu. Opločnici se postavljaju na prethodno pripremljenu podlogu (posebna stavka), prema detalju i uputama proizvođača. Obračun po m2 postavljenog opločnika. </t>
  </si>
  <si>
    <t>6.2</t>
  </si>
  <si>
    <t>Dobava i ugradnja betona C 16/20 u krila kanalskog propusta širine 0,20 cm , dužine 5,0 m i visine 2,0 m u dvostranoj oplati . U stavci je dvostrana oplata te dobava i ugradnja armature ( cca 80,0 kg armature po m3 betona ) . Cijevni propust je profila  Ø 600 mm. Obračun po komadu .</t>
  </si>
  <si>
    <t xml:space="preserve">m3 </t>
  </si>
  <si>
    <t xml:space="preserve">Dobava i ugradnja betona C 16/20 u podlogu " ležečih policajaca " - uspornika prometa - u širini prometnice debljine 0,25 m i širine 5,0 m  , u stavci je jednostrana oplata . Obračun po m3 betona. </t>
  </si>
  <si>
    <t xml:space="preserve">Strojni iskop kanala za izvođenje kanalskog rova za elektro-kanalizaciju i uzemljenje . U cijenu uključiti eventualno potrebno razupiranje dvostranom oplatom za dubine veće od 1,5 m te odvoz materijala na deponiju koju osigurava izvoditelj radova. Obračun po m3 sraslog tla. </t>
  </si>
  <si>
    <t>3.4</t>
  </si>
  <si>
    <t xml:space="preserve">Dobava i ugradnja trake za uzemljenje stupova rasvjete te ograde propusta , Zn 40/3 mm u pripremljen rov. Obračun po m1. </t>
  </si>
  <si>
    <t>7.1</t>
  </si>
  <si>
    <t>7.2</t>
  </si>
  <si>
    <t>7.3</t>
  </si>
  <si>
    <t xml:space="preserve">Dobava i ugradnja automatskog  parking stupa sa kompletnom opremom za ugradnju do pune gotovosti i funkcionalnosti( kontrolna kutija, fotočelije, reflektor i drugo ) . Obračun po kompletu  </t>
  </si>
  <si>
    <t>kmpl</t>
  </si>
  <si>
    <t>Dobava materijala , izrada te montaža kovane ograde plosnih profila sa montažom na betomski temeljni zid. Dužina ograde 4,30 m i visine 1,15 m sa dva stupa 12/12 cm . Obračun po kompletu .</t>
  </si>
  <si>
    <t>Dobava i ugradnja zdenca MZD1/400 kN sa poklopcem za teški promet na podlogu od pijeska. Obračun po komadu.</t>
  </si>
  <si>
    <t xml:space="preserve">ELEKTROOPSKRBA </t>
  </si>
  <si>
    <t>8.</t>
  </si>
  <si>
    <t xml:space="preserve">VANJSKA RASVJETA </t>
  </si>
  <si>
    <t>EUR</t>
  </si>
  <si>
    <t>2.9</t>
  </si>
  <si>
    <t xml:space="preserve">
2.10</t>
  </si>
  <si>
    <t xml:space="preserve">VANJSKA RASVJETA  UKUPNO: </t>
  </si>
  <si>
    <t xml:space="preserve"> EUR </t>
  </si>
  <si>
    <t xml:space="preserve">GRAÐEVINA:           MODERNIZACIJA TRGA U RIBNIKU   </t>
  </si>
  <si>
    <t xml:space="preserve">MODERNIZACIJA  TRGA  U RIBNIKU </t>
  </si>
  <si>
    <t>Čišćenje i prskanje bitumenskom emulzijom postojećeg asfalta prije polaganja izravnavajućeg sloja.Obračun po m2.</t>
  </si>
  <si>
    <t>Strojno rezanje postojećeg asfalta za izradu kvalitetnijeg spoja sa novim asfaltom.</t>
  </si>
  <si>
    <t>Strojno  razbijanje i skidanje postojećeg asfaltnog zastora prometnice. Debljina sloja je max. cca 15,0  cm. U cijenu stavke uključiti utovar i odvoz na deponiju koju osigurava izvoditelj radova. Obračun po m1 i m2 asfaltne površine.</t>
  </si>
  <si>
    <t>Dobava i ugradnja izravnavajućeg sloja od bitumeniziranog drobljenog kamenog materijala vapnenačkog porijekla (BNS 16). Prosječna potrošnja 80,0 kg/m2. Obračun po toni ugrađenog asfalta.</t>
  </si>
  <si>
    <t>t</t>
  </si>
  <si>
    <t>Dobava i ugradnja habajućeg sloja asfalta AB11 izrađenog od kamenog materijala vapnenačkog porijekla. Debljina asfaltnog sloja je 4 cm u uvaljanom stanju. Obračun po m2 gotove asfaltne površine.</t>
  </si>
  <si>
    <t>Dobava i ugradnja granitnih kocki 10/10/10 cm na betonsku podlogu , uzdignuto .Obračun po m2 uspornika .</t>
  </si>
  <si>
    <t>Dobava i ugradnja betonskog rigola širine 0,40 m debljine 12,0 cm na betonsku podlogu . Obračun po m1 rigola.</t>
  </si>
  <si>
    <t xml:space="preserve">Dobava i postava betonskih elemenata-ploča u boji (kao Porfido kocke ili  “Beton” Lučko ili Semellrock, jednakovrijedno _________________  debljine  d=10 cm, dimenzija 60/40 cm na  nogostupu. Ploče se postavljaju na prethodno pripremljenu podlogu (posebna stavka), prema detalju i uputama proizvođača. Obračun po m2 postavljenih ploča. </t>
  </si>
  <si>
    <t>Izrada nosivog asfaltnog  sloja od asfaltbetona za prometnicu . Kvalitetu materijala za izradu mješavine za ovaj sloj mora ispitati ovlaštena institucija , te mora  biti dokazana atestima.Obračun po m2.</t>
  </si>
  <si>
    <t>AC 16 base 50/70, d=6 cm</t>
  </si>
  <si>
    <t>Dobava i ugradnja betonskih bitvi do promjera 30,0 cm . Obračun po ,komadu.</t>
  </si>
  <si>
    <t>1.5</t>
  </si>
  <si>
    <t>1.6</t>
  </si>
  <si>
    <t>Dobava i ugradnja nadzemnog hidrant tip Barok , NO 100 mm , uključiti demontažu starog hidranta, ugradnju zasuna, N komad , T komad,spojnice I sve do pune funkcionalnosti. Obračun po kompletu.</t>
  </si>
  <si>
    <t>1.7</t>
  </si>
  <si>
    <r>
      <t xml:space="preserve">Strojno planiranje posteljice  nogostupa i platoa u nagibima prema projektu, sa točnošću </t>
    </r>
    <r>
      <rPr>
        <sz val="9"/>
        <color indexed="8"/>
        <rFont val="Calibri"/>
        <family val="2"/>
      </rPr>
      <t>±</t>
    </r>
    <r>
      <rPr>
        <sz val="9"/>
        <color indexed="8"/>
        <rFont val="Arial"/>
        <family val="2"/>
      </rPr>
      <t>2,5 cm. Obračun po m2.</t>
    </r>
  </si>
  <si>
    <t>Valjanje posteljice platoa i nogostupa. Potrebna zbijenost posteljice mora iznositi min Ms=30 (25) MN/m2. Obračun po m2.</t>
  </si>
  <si>
    <t>Strojni iskop tamponskog i zemljanog materijala "C" ktg. za izvođenje posteljice  nogostupa i platoa. U cijenu uključiti odvoz materijala koju osigurava izvoditelj radova. Obračun po m3 zbijenog materijala.</t>
  </si>
  <si>
    <t>1.8</t>
  </si>
  <si>
    <t>Demontaža spomenika i kipova , rušenje nadzemne i podzemne betonske konstrukcije, izgradnja novih temelja i nadozida , izrada platoa, sa kamenom drobljenim materijalom , te opločenje pločama 60/40 cm obrubljene betonskimraubnjakom.Obračun po kompletu.</t>
  </si>
  <si>
    <t>Izrada tamponskog sloja  nogostupa I platoa, od čistog drobljenog kamenog materijala (0-32 mm) ukupne debljine 30 cm  u uvaljanom stanju, koji se ugrađuje u dva sloja uz planiranje i zbijanje na Ms=80  MN/m2. Obračun po m3 zbijenog  tampona prometnice.</t>
  </si>
  <si>
    <t>4.3</t>
  </si>
  <si>
    <t>4.4</t>
  </si>
  <si>
    <t>5.2</t>
  </si>
  <si>
    <t>5.3</t>
  </si>
  <si>
    <t xml:space="preserve">
5.4</t>
  </si>
  <si>
    <t>5.5</t>
  </si>
  <si>
    <t>5.6</t>
  </si>
  <si>
    <t>9.</t>
  </si>
  <si>
    <t xml:space="preserve">
9.1</t>
  </si>
  <si>
    <t>1</t>
  </si>
  <si>
    <t xml:space="preserve">Dobava i sadnja stablašica visine do 3,0 m I promjera stabla cca 10,0 cm , sa izradom jama , sadnja , zatrpavanje te učvršćenje stabla.Obračun po komadu. </t>
  </si>
  <si>
    <t>8.2</t>
  </si>
  <si>
    <t>UKUPNO 1. - 9 :</t>
  </si>
  <si>
    <t>6.3</t>
  </si>
  <si>
    <t xml:space="preserve">Iskolčenje površine predviđene za izgradnju pješaćkih p0vršina  sa svim horizontalnim i vertikalnim  elemntima , te iskolčenje "ležečih policajaca" i drugo prema projektu .  Obračun po m2 površine trga .  </t>
  </si>
  <si>
    <t>Demontaža i vađenje postojećih bet. rubnjaka dim. 10x15 cm  te kamenog podzida s utovarom i odvozom na deponiju koju osigurava izvoditelj radova. Obračun po m1.</t>
  </si>
  <si>
    <t>Dobava materijala i izrada metalne nadstrešnice sa limenim pokrovom , dužine  12,0 m i širine  2,50 m ispred staklene stijene  , površine  30,0 m2 . Obračun po kompletu.</t>
  </si>
  <si>
    <t xml:space="preserve">NADSTREŠNICA I SADNJA </t>
  </si>
  <si>
    <t>12</t>
  </si>
  <si>
    <t>8.1</t>
  </si>
  <si>
    <t xml:space="preserve"> PARKIRNI STUP I  OGRADA </t>
  </si>
  <si>
    <t>Dobava materijala te izrada zida iz lomljenog kamena , visine do 0,80 m , debljine zida 30 cm na betonskom temelju dubine 80,0 cm , širine 0,40 cm. U stavku uključiti fugiranje zida . Obračun po m1.</t>
  </si>
  <si>
    <t>Dobava i ugradnja betona C 16/20 za temelje te potrebne radove kod rekonstrukcije propusta . Obračun po m3.</t>
  </si>
  <si>
    <t>7.4</t>
  </si>
  <si>
    <t>DN  1000 mm</t>
  </si>
  <si>
    <t xml:space="preserve">PROPUST I KANALIZACIJA  </t>
  </si>
  <si>
    <t>Dobava i zatrpavanje rova  ispod prometnih površina čistim kamenim materijalom (sipina) frakcije 0-60 mm slojevima od 30 cm uz zbijanje. Obračun po m3.</t>
  </si>
  <si>
    <t>Karlovac,   listopad   2024.</t>
  </si>
  <si>
    <t>Prilog 1.</t>
  </si>
  <si>
    <t>NADSTREŠNICA I SADNJA UKUPNO:</t>
  </si>
  <si>
    <t>NADSTREŠNICA I SADNJA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</si>
</sst>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_(* #,##0.00_);_(* \(#,##0.00\);_(* &quot;-&quot;??_);_(@_)"/>
  </numFmts>
  <fonts count="27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</font>
    <font>
      <b/>
      <sz val="16"/>
      <color indexed="8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sz val="8"/>
      <name val="Arial"/>
      <family val="2"/>
      <charset val="238"/>
    </font>
    <font>
      <sz val="8"/>
      <name val="Arial"/>
      <family val="2"/>
    </font>
    <font>
      <sz val="12"/>
      <name val="HRHelvetica"/>
    </font>
    <font>
      <u/>
      <sz val="10"/>
      <color indexed="12"/>
      <name val="Arial"/>
      <family val="2"/>
      <charset val="238"/>
    </font>
    <font>
      <sz val="12"/>
      <color indexed="8"/>
      <name val="Calibri"/>
      <family val="2"/>
      <charset val="238"/>
    </font>
    <font>
      <sz val="12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sz val="9"/>
      <color indexed="8"/>
      <name val="Calibri"/>
      <family val="2"/>
      <charset val="238"/>
    </font>
    <font>
      <sz val="9"/>
      <name val="Arial"/>
      <family val="2"/>
    </font>
    <font>
      <b/>
      <sz val="9"/>
      <name val="Arial"/>
      <family val="2"/>
    </font>
    <font>
      <sz val="9"/>
      <color indexed="10"/>
      <name val="Arial"/>
      <family val="2"/>
    </font>
    <font>
      <sz val="9"/>
      <color indexed="8"/>
      <name val="Calibri"/>
      <family val="2"/>
    </font>
    <font>
      <sz val="14"/>
      <color indexed="8"/>
      <name val="Arial"/>
      <family val="2"/>
    </font>
    <font>
      <b/>
      <sz val="14"/>
      <color indexed="8"/>
      <name val="Arial"/>
      <family val="2"/>
    </font>
    <font>
      <b/>
      <sz val="9"/>
      <color indexed="8"/>
      <name val="Arial"/>
      <family val="2"/>
      <charset val="238"/>
    </font>
    <font>
      <b/>
      <sz val="9"/>
      <name val="Arial"/>
      <family val="2"/>
      <charset val="238"/>
    </font>
    <font>
      <sz val="10"/>
      <name val="Arial"/>
      <family val="2"/>
      <charset val="238"/>
    </font>
    <font>
      <sz val="9"/>
      <name val="Thorndale"/>
    </font>
    <font>
      <sz val="9"/>
      <color theme="1"/>
      <name val="Thorndale"/>
    </font>
    <font>
      <sz val="9"/>
      <color rgb="FF000000"/>
      <name val="Arial"/>
      <family val="2"/>
    </font>
    <font>
      <b/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</borders>
  <cellStyleXfs count="12">
    <xf numFmtId="0" fontId="0" fillId="0" borderId="0"/>
    <xf numFmtId="165" fontId="7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3" fillId="0" borderId="0"/>
    <xf numFmtId="0" fontId="3" fillId="0" borderId="0"/>
    <xf numFmtId="0" fontId="7" fillId="0" borderId="0"/>
    <xf numFmtId="0" fontId="5" fillId="0" borderId="0">
      <alignment horizontal="justify" vertical="center" wrapText="1"/>
    </xf>
    <xf numFmtId="0" fontId="7" fillId="0" borderId="0"/>
    <xf numFmtId="0" fontId="7" fillId="0" borderId="0"/>
    <xf numFmtId="0" fontId="6" fillId="2" borderId="0" applyNumberFormat="0" applyFont="0" applyBorder="0" applyAlignment="0" applyProtection="0"/>
    <xf numFmtId="0" fontId="22" fillId="0" borderId="0"/>
  </cellStyleXfs>
  <cellXfs count="129">
    <xf numFmtId="0" fontId="0" fillId="0" borderId="0" xfId="0"/>
    <xf numFmtId="0" fontId="1" fillId="0" borderId="0" xfId="0" applyFont="1"/>
    <xf numFmtId="4" fontId="1" fillId="0" borderId="0" xfId="0" applyNumberFormat="1" applyFont="1" applyAlignment="1">
      <alignment horizontal="right"/>
    </xf>
    <xf numFmtId="49" fontId="1" fillId="0" borderId="0" xfId="0" applyNumberFormat="1" applyFont="1"/>
    <xf numFmtId="4" fontId="1" fillId="0" borderId="0" xfId="0" applyNumberFormat="1" applyFont="1" applyAlignment="1">
      <alignment horizontal="center"/>
    </xf>
    <xf numFmtId="4" fontId="1" fillId="0" borderId="0" xfId="0" applyNumberFormat="1" applyFont="1" applyAlignment="1">
      <alignment horizontal="center" vertical="center"/>
    </xf>
    <xf numFmtId="4" fontId="1" fillId="0" borderId="0" xfId="0" applyNumberFormat="1" applyFont="1" applyAlignment="1">
      <alignment horizontal="right" vertical="center"/>
    </xf>
    <xf numFmtId="49" fontId="3" fillId="0" borderId="0" xfId="0" applyNumberFormat="1" applyFont="1" applyAlignment="1">
      <alignment horizontal="center" vertical="top"/>
    </xf>
    <xf numFmtId="49" fontId="1" fillId="0" borderId="0" xfId="0" applyNumberFormat="1" applyFont="1" applyAlignment="1">
      <alignment horizontal="left"/>
    </xf>
    <xf numFmtId="4" fontId="1" fillId="0" borderId="0" xfId="0" applyNumberFormat="1" applyFont="1" applyAlignment="1">
      <alignment horizontal="left"/>
    </xf>
    <xf numFmtId="4" fontId="1" fillId="0" borderId="0" xfId="0" applyNumberFormat="1" applyFont="1"/>
    <xf numFmtId="4" fontId="4" fillId="0" borderId="0" xfId="0" applyNumberFormat="1" applyFont="1"/>
    <xf numFmtId="49" fontId="11" fillId="0" borderId="0" xfId="0" applyNumberFormat="1" applyFont="1" applyAlignment="1">
      <alignment horizontal="left"/>
    </xf>
    <xf numFmtId="49" fontId="12" fillId="0" borderId="0" xfId="0" applyNumberFormat="1" applyFont="1" applyAlignment="1">
      <alignment horizontal="left"/>
    </xf>
    <xf numFmtId="4" fontId="11" fillId="0" borderId="0" xfId="0" applyNumberFormat="1" applyFont="1" applyAlignment="1">
      <alignment horizontal="center"/>
    </xf>
    <xf numFmtId="4" fontId="11" fillId="0" borderId="0" xfId="0" applyNumberFormat="1" applyFont="1" applyAlignment="1">
      <alignment horizontal="right"/>
    </xf>
    <xf numFmtId="4" fontId="11" fillId="0" borderId="0" xfId="0" applyNumberFormat="1" applyFont="1" applyAlignment="1">
      <alignment horizontal="left"/>
    </xf>
    <xf numFmtId="49" fontId="11" fillId="0" borderId="0" xfId="0" applyNumberFormat="1" applyFont="1" applyAlignment="1">
      <alignment horizontal="justify" vertical="top" wrapText="1"/>
    </xf>
    <xf numFmtId="49" fontId="14" fillId="0" borderId="0" xfId="0" applyNumberFormat="1" applyFont="1" applyAlignment="1">
      <alignment horizontal="center" vertical="top"/>
    </xf>
    <xf numFmtId="49" fontId="11" fillId="0" borderId="0" xfId="0" applyNumberFormat="1" applyFont="1"/>
    <xf numFmtId="49" fontId="14" fillId="3" borderId="1" xfId="0" applyNumberFormat="1" applyFont="1" applyFill="1" applyBorder="1" applyAlignment="1">
      <alignment horizontal="center"/>
    </xf>
    <xf numFmtId="49" fontId="11" fillId="3" borderId="1" xfId="0" applyNumberFormat="1" applyFont="1" applyFill="1" applyBorder="1" applyAlignment="1">
      <alignment horizontal="center"/>
    </xf>
    <xf numFmtId="4" fontId="11" fillId="0" borderId="0" xfId="0" applyNumberFormat="1" applyFont="1" applyAlignment="1" applyProtection="1">
      <alignment horizontal="right"/>
      <protection locked="0"/>
    </xf>
    <xf numFmtId="49" fontId="15" fillId="0" borderId="0" xfId="0" applyNumberFormat="1" applyFont="1" applyAlignment="1">
      <alignment horizontal="center" vertical="top"/>
    </xf>
    <xf numFmtId="49" fontId="12" fillId="0" borderId="0" xfId="0" applyNumberFormat="1" applyFont="1"/>
    <xf numFmtId="49" fontId="14" fillId="0" borderId="0" xfId="0" applyNumberFormat="1" applyFont="1" applyAlignment="1">
      <alignment horizontal="center" vertical="top" wrapText="1"/>
    </xf>
    <xf numFmtId="164" fontId="11" fillId="0" borderId="0" xfId="0" applyNumberFormat="1" applyFont="1" applyAlignment="1">
      <alignment horizontal="right"/>
    </xf>
    <xf numFmtId="49" fontId="11" fillId="0" borderId="0" xfId="0" applyNumberFormat="1" applyFont="1" applyAlignment="1">
      <alignment horizontal="justify" wrapText="1"/>
    </xf>
    <xf numFmtId="3" fontId="11" fillId="0" borderId="0" xfId="0" applyNumberFormat="1" applyFont="1" applyAlignment="1">
      <alignment horizontal="right"/>
    </xf>
    <xf numFmtId="4" fontId="14" fillId="0" borderId="0" xfId="0" applyNumberFormat="1" applyFont="1" applyAlignment="1" applyProtection="1">
      <alignment horizontal="right"/>
      <protection locked="0"/>
    </xf>
    <xf numFmtId="0" fontId="14" fillId="0" borderId="2" xfId="0" applyFont="1" applyBorder="1" applyAlignment="1">
      <alignment horizontal="center" vertical="top" wrapText="1"/>
    </xf>
    <xf numFmtId="0" fontId="12" fillId="0" borderId="2" xfId="0" applyFont="1" applyBorder="1" applyAlignment="1">
      <alignment horizontal="justify" vertical="top" wrapText="1"/>
    </xf>
    <xf numFmtId="0" fontId="12" fillId="0" borderId="2" xfId="0" applyFont="1" applyBorder="1" applyAlignment="1">
      <alignment horizontal="center" vertical="top" wrapText="1"/>
    </xf>
    <xf numFmtId="0" fontId="11" fillId="0" borderId="2" xfId="0" applyFont="1" applyBorder="1" applyAlignment="1">
      <alignment horizontal="right" wrapText="1"/>
    </xf>
    <xf numFmtId="0" fontId="11" fillId="0" borderId="2" xfId="0" applyFont="1" applyBorder="1" applyAlignment="1" applyProtection="1">
      <alignment horizontal="right" wrapText="1"/>
      <protection locked="0"/>
    </xf>
    <xf numFmtId="4" fontId="12" fillId="0" borderId="2" xfId="0" applyNumberFormat="1" applyFont="1" applyBorder="1" applyAlignment="1">
      <alignment horizontal="right" wrapText="1"/>
    </xf>
    <xf numFmtId="0" fontId="14" fillId="0" borderId="0" xfId="0" applyFont="1" applyAlignment="1">
      <alignment horizontal="center" vertical="top" wrapText="1"/>
    </xf>
    <xf numFmtId="0" fontId="12" fillId="0" borderId="0" xfId="0" applyFont="1" applyAlignment="1">
      <alignment horizontal="justify" vertical="top" wrapText="1"/>
    </xf>
    <xf numFmtId="0" fontId="12" fillId="0" borderId="0" xfId="0" applyFont="1" applyAlignment="1">
      <alignment horizontal="center" vertical="top" wrapText="1"/>
    </xf>
    <xf numFmtId="0" fontId="11" fillId="0" borderId="0" xfId="0" applyFont="1" applyAlignment="1">
      <alignment horizontal="right" wrapText="1"/>
    </xf>
    <xf numFmtId="0" fontId="11" fillId="0" borderId="0" xfId="0" applyFont="1" applyAlignment="1" applyProtection="1">
      <alignment horizontal="right" wrapText="1"/>
      <protection locked="0"/>
    </xf>
    <xf numFmtId="49" fontId="15" fillId="0" borderId="0" xfId="0" applyNumberFormat="1" applyFont="1" applyAlignment="1">
      <alignment horizontal="center"/>
    </xf>
    <xf numFmtId="0" fontId="11" fillId="0" borderId="0" xfId="0" applyFont="1" applyAlignment="1">
      <alignment horizontal="justify" wrapText="1"/>
    </xf>
    <xf numFmtId="4" fontId="11" fillId="0" borderId="0" xfId="0" applyNumberFormat="1" applyFont="1" applyAlignment="1">
      <alignment horizontal="center" wrapText="1"/>
    </xf>
    <xf numFmtId="0" fontId="15" fillId="0" borderId="0" xfId="0" applyFont="1" applyAlignment="1">
      <alignment horizontal="center"/>
    </xf>
    <xf numFmtId="0" fontId="12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0" fontId="14" fillId="0" borderId="0" xfId="0" applyFont="1" applyAlignment="1">
      <alignment horizontal="justify" vertical="top" wrapText="1"/>
    </xf>
    <xf numFmtId="4" fontId="16" fillId="0" borderId="0" xfId="0" applyNumberFormat="1" applyFont="1" applyAlignment="1">
      <alignment horizontal="right"/>
    </xf>
    <xf numFmtId="0" fontId="14" fillId="0" borderId="0" xfId="0" applyFont="1" applyAlignment="1">
      <alignment horizontal="justify" wrapText="1"/>
    </xf>
    <xf numFmtId="0" fontId="11" fillId="0" borderId="0" xfId="0" applyFont="1" applyAlignment="1">
      <alignment horizontal="justify" vertical="top" wrapText="1"/>
    </xf>
    <xf numFmtId="0" fontId="11" fillId="0" borderId="2" xfId="0" applyFont="1" applyBorder="1" applyAlignment="1">
      <alignment horizontal="center" vertical="top" wrapText="1"/>
    </xf>
    <xf numFmtId="4" fontId="12" fillId="0" borderId="0" xfId="0" applyNumberFormat="1" applyFont="1" applyAlignment="1">
      <alignment horizontal="center"/>
    </xf>
    <xf numFmtId="4" fontId="12" fillId="0" borderId="0" xfId="0" applyNumberFormat="1" applyFont="1" applyAlignment="1">
      <alignment horizontal="right"/>
    </xf>
    <xf numFmtId="4" fontId="12" fillId="0" borderId="0" xfId="0" applyNumberFormat="1" applyFont="1" applyAlignment="1">
      <alignment horizontal="right" wrapText="1"/>
    </xf>
    <xf numFmtId="49" fontId="3" fillId="0" borderId="0" xfId="0" applyNumberFormat="1" applyFont="1" applyAlignment="1">
      <alignment horizontal="left"/>
    </xf>
    <xf numFmtId="4" fontId="1" fillId="0" borderId="0" xfId="0" applyNumberFormat="1" applyFont="1" applyAlignment="1" applyProtection="1">
      <alignment horizontal="right"/>
      <protection locked="0"/>
    </xf>
    <xf numFmtId="49" fontId="11" fillId="0" borderId="0" xfId="0" applyNumberFormat="1" applyFont="1" applyAlignment="1">
      <alignment horizontal="distributed" wrapText="1"/>
    </xf>
    <xf numFmtId="49" fontId="16" fillId="0" borderId="0" xfId="0" applyNumberFormat="1" applyFont="1" applyAlignment="1">
      <alignment horizontal="center" vertical="top" wrapText="1"/>
    </xf>
    <xf numFmtId="49" fontId="16" fillId="0" borderId="0" xfId="0" applyNumberFormat="1" applyFont="1" applyAlignment="1">
      <alignment horizontal="center" vertical="top"/>
    </xf>
    <xf numFmtId="0" fontId="11" fillId="0" borderId="0" xfId="0" applyFont="1" applyAlignment="1">
      <alignment horizontal="center" vertical="top" wrapText="1"/>
    </xf>
    <xf numFmtId="4" fontId="11" fillId="0" borderId="0" xfId="0" applyNumberFormat="1" applyFont="1" applyAlignment="1">
      <alignment horizontal="right" vertical="center"/>
    </xf>
    <xf numFmtId="2" fontId="11" fillId="0" borderId="0" xfId="0" applyNumberFormat="1" applyFont="1" applyAlignment="1" applyProtection="1">
      <alignment horizontal="right"/>
      <protection locked="0"/>
    </xf>
    <xf numFmtId="2" fontId="11" fillId="0" borderId="2" xfId="0" applyNumberFormat="1" applyFont="1" applyBorder="1" applyAlignment="1" applyProtection="1">
      <alignment horizontal="right" wrapText="1"/>
      <protection locked="0"/>
    </xf>
    <xf numFmtId="2" fontId="11" fillId="0" borderId="0" xfId="0" applyNumberFormat="1" applyFont="1" applyAlignment="1" applyProtection="1">
      <alignment horizontal="right" wrapText="1"/>
      <protection locked="0"/>
    </xf>
    <xf numFmtId="2" fontId="12" fillId="0" borderId="0" xfId="0" applyNumberFormat="1" applyFont="1" applyAlignment="1" applyProtection="1">
      <alignment horizontal="right"/>
      <protection locked="0"/>
    </xf>
    <xf numFmtId="0" fontId="15" fillId="0" borderId="0" xfId="0" applyFont="1" applyAlignment="1">
      <alignment horizontal="center" vertical="top" wrapText="1"/>
    </xf>
    <xf numFmtId="0" fontId="12" fillId="0" borderId="0" xfId="0" applyFont="1" applyAlignment="1">
      <alignment horizontal="left" wrapText="1"/>
    </xf>
    <xf numFmtId="0" fontId="12" fillId="0" borderId="0" xfId="0" applyFont="1" applyAlignment="1">
      <alignment horizontal="right" wrapText="1"/>
    </xf>
    <xf numFmtId="2" fontId="12" fillId="0" borderId="0" xfId="0" applyNumberFormat="1" applyFont="1" applyAlignment="1" applyProtection="1">
      <alignment horizontal="right" wrapText="1"/>
      <protection locked="0"/>
    </xf>
    <xf numFmtId="0" fontId="15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right" vertical="center" wrapText="1"/>
    </xf>
    <xf numFmtId="2" fontId="12" fillId="0" borderId="2" xfId="0" applyNumberFormat="1" applyFont="1" applyBorder="1" applyAlignment="1" applyProtection="1">
      <alignment horizontal="right" vertical="center" wrapText="1"/>
      <protection locked="0"/>
    </xf>
    <xf numFmtId="4" fontId="12" fillId="0" borderId="2" xfId="0" applyNumberFormat="1" applyFont="1" applyBorder="1" applyAlignment="1">
      <alignment horizontal="right" vertical="center" wrapText="1"/>
    </xf>
    <xf numFmtId="49" fontId="15" fillId="0" borderId="2" xfId="0" applyNumberFormat="1" applyFont="1" applyBorder="1" applyAlignment="1">
      <alignment horizontal="center" vertical="center"/>
    </xf>
    <xf numFmtId="49" fontId="12" fillId="0" borderId="2" xfId="0" applyNumberFormat="1" applyFont="1" applyBorder="1" applyAlignment="1">
      <alignment horizontal="left" vertical="center"/>
    </xf>
    <xf numFmtId="4" fontId="12" fillId="0" borderId="2" xfId="0" applyNumberFormat="1" applyFont="1" applyBorder="1" applyAlignment="1">
      <alignment horizontal="center" vertical="center"/>
    </xf>
    <xf numFmtId="4" fontId="12" fillId="0" borderId="2" xfId="0" applyNumberFormat="1" applyFont="1" applyBorder="1" applyAlignment="1">
      <alignment horizontal="right" vertical="center"/>
    </xf>
    <xf numFmtId="2" fontId="12" fillId="0" borderId="2" xfId="0" applyNumberFormat="1" applyFont="1" applyBorder="1" applyAlignment="1" applyProtection="1">
      <alignment horizontal="right" vertical="center"/>
      <protection locked="0"/>
    </xf>
    <xf numFmtId="0" fontId="15" fillId="0" borderId="3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right" vertical="center" wrapText="1"/>
    </xf>
    <xf numFmtId="2" fontId="12" fillId="0" borderId="3" xfId="0" applyNumberFormat="1" applyFont="1" applyBorder="1" applyAlignment="1" applyProtection="1">
      <alignment horizontal="right" vertical="center" wrapText="1"/>
      <protection locked="0"/>
    </xf>
    <xf numFmtId="4" fontId="12" fillId="0" borderId="3" xfId="0" applyNumberFormat="1" applyFont="1" applyBorder="1" applyAlignment="1">
      <alignment horizontal="right" vertical="center" wrapText="1"/>
    </xf>
    <xf numFmtId="0" fontId="13" fillId="0" borderId="0" xfId="0" applyFont="1"/>
    <xf numFmtId="49" fontId="11" fillId="0" borderId="0" xfId="0" applyNumberFormat="1" applyFont="1" applyAlignment="1">
      <alignment horizontal="left" vertical="top" wrapText="1"/>
    </xf>
    <xf numFmtId="49" fontId="11" fillId="0" borderId="0" xfId="0" applyNumberFormat="1" applyFont="1" applyAlignment="1">
      <alignment wrapText="1"/>
    </xf>
    <xf numFmtId="0" fontId="19" fillId="0" borderId="2" xfId="0" applyFont="1" applyBorder="1" applyAlignment="1">
      <alignment horizontal="left" wrapText="1"/>
    </xf>
    <xf numFmtId="4" fontId="11" fillId="0" borderId="0" xfId="0" applyNumberFormat="1" applyFont="1" applyAlignment="1">
      <alignment horizontal="right" wrapText="1"/>
    </xf>
    <xf numFmtId="4" fontId="11" fillId="0" borderId="0" xfId="0" applyNumberFormat="1" applyFont="1" applyAlignment="1" applyProtection="1">
      <alignment horizontal="right" wrapText="1"/>
      <protection locked="0"/>
    </xf>
    <xf numFmtId="0" fontId="1" fillId="0" borderId="0" xfId="0" applyFont="1" applyAlignment="1">
      <alignment wrapText="1"/>
    </xf>
    <xf numFmtId="49" fontId="20" fillId="0" borderId="0" xfId="0" applyNumberFormat="1" applyFont="1" applyAlignment="1">
      <alignment horizontal="justify" wrapText="1"/>
    </xf>
    <xf numFmtId="49" fontId="21" fillId="0" borderId="0" xfId="0" applyNumberFormat="1" applyFont="1" applyAlignment="1">
      <alignment horizontal="center" vertical="top"/>
    </xf>
    <xf numFmtId="49" fontId="20" fillId="0" borderId="2" xfId="0" applyNumberFormat="1" applyFont="1" applyBorder="1" applyAlignment="1">
      <alignment vertical="top" wrapText="1"/>
    </xf>
    <xf numFmtId="4" fontId="20" fillId="0" borderId="2" xfId="0" applyNumberFormat="1" applyFont="1" applyBorder="1" applyAlignment="1">
      <alignment vertical="top" wrapText="1"/>
    </xf>
    <xf numFmtId="49" fontId="20" fillId="0" borderId="2" xfId="0" applyNumberFormat="1" applyFont="1" applyBorder="1" applyAlignment="1">
      <alignment horizontal="center" vertical="top" wrapText="1"/>
    </xf>
    <xf numFmtId="0" fontId="23" fillId="0" borderId="0" xfId="11" applyFont="1" applyAlignment="1">
      <alignment vertical="distributed"/>
    </xf>
    <xf numFmtId="49" fontId="11" fillId="0" borderId="0" xfId="0" applyNumberFormat="1" applyFont="1" applyAlignment="1">
      <alignment horizontal="left" wrapText="1"/>
    </xf>
    <xf numFmtId="164" fontId="11" fillId="0" borderId="0" xfId="0" applyNumberFormat="1" applyFont="1" applyAlignment="1">
      <alignment horizontal="left"/>
    </xf>
    <xf numFmtId="0" fontId="24" fillId="0" borderId="0" xfId="11" applyFont="1" applyAlignment="1">
      <alignment vertical="distributed"/>
    </xf>
    <xf numFmtId="49" fontId="20" fillId="0" borderId="0" xfId="0" applyNumberFormat="1" applyFont="1" applyAlignment="1">
      <alignment vertical="top" wrapText="1"/>
    </xf>
    <xf numFmtId="49" fontId="20" fillId="0" borderId="0" xfId="0" applyNumberFormat="1" applyFont="1" applyAlignment="1">
      <alignment horizontal="center" vertical="top" wrapText="1"/>
    </xf>
    <xf numFmtId="4" fontId="20" fillId="0" borderId="0" xfId="0" applyNumberFormat="1" applyFont="1" applyAlignment="1">
      <alignment vertical="top" wrapText="1"/>
    </xf>
    <xf numFmtId="49" fontId="25" fillId="0" borderId="0" xfId="0" applyNumberFormat="1" applyFont="1" applyAlignment="1">
      <alignment horizontal="center" wrapText="1"/>
    </xf>
    <xf numFmtId="49" fontId="11" fillId="0" borderId="0" xfId="0" applyNumberFormat="1" applyFont="1" applyAlignment="1">
      <alignment horizontal="center" wrapText="1"/>
    </xf>
    <xf numFmtId="49" fontId="11" fillId="0" borderId="0" xfId="0" applyNumberFormat="1" applyFont="1" applyAlignment="1">
      <alignment vertical="top" wrapText="1"/>
    </xf>
    <xf numFmtId="49" fontId="25" fillId="0" borderId="0" xfId="0" applyNumberFormat="1" applyFont="1" applyAlignment="1">
      <alignment vertical="top" wrapText="1"/>
    </xf>
    <xf numFmtId="0" fontId="1" fillId="0" borderId="0" xfId="0" applyFont="1" applyAlignment="1">
      <alignment horizontal="center"/>
    </xf>
    <xf numFmtId="4" fontId="26" fillId="0" borderId="0" xfId="0" applyNumberFormat="1" applyFont="1" applyAlignment="1">
      <alignment horizontal="right"/>
    </xf>
    <xf numFmtId="49" fontId="1" fillId="0" borderId="0" xfId="0" applyNumberFormat="1" applyFont="1" applyAlignment="1">
      <alignment horizontal="left"/>
    </xf>
    <xf numFmtId="0" fontId="0" fillId="0" borderId="0" xfId="0" applyAlignment="1">
      <alignment horizontal="left"/>
    </xf>
    <xf numFmtId="4" fontId="11" fillId="0" borderId="0" xfId="0" applyNumberFormat="1" applyFont="1" applyAlignment="1">
      <alignment horizontal="center"/>
    </xf>
    <xf numFmtId="49" fontId="2" fillId="0" borderId="0" xfId="0" applyNumberFormat="1" applyFont="1" applyAlignment="1">
      <alignment horizontal="center"/>
    </xf>
    <xf numFmtId="0" fontId="0" fillId="0" borderId="0" xfId="0"/>
    <xf numFmtId="4" fontId="1" fillId="0" borderId="0" xfId="0" applyNumberFormat="1" applyFont="1" applyAlignment="1">
      <alignment horizontal="left"/>
    </xf>
    <xf numFmtId="49" fontId="10" fillId="0" borderId="0" xfId="0" applyNumberFormat="1" applyFont="1" applyAlignment="1">
      <alignment horizontal="center" vertical="center"/>
    </xf>
    <xf numFmtId="0" fontId="9" fillId="0" borderId="0" xfId="0" applyFont="1" applyAlignment="1">
      <alignment vertical="center"/>
    </xf>
    <xf numFmtId="49" fontId="11" fillId="0" borderId="0" xfId="0" applyNumberFormat="1" applyFont="1" applyAlignment="1">
      <alignment horizontal="left"/>
    </xf>
    <xf numFmtId="0" fontId="13" fillId="0" borderId="0" xfId="0" applyFont="1"/>
    <xf numFmtId="49" fontId="10" fillId="0" borderId="0" xfId="0" applyNumberFormat="1" applyFont="1" applyAlignment="1">
      <alignment horizontal="center" vertical="top"/>
    </xf>
    <xf numFmtId="0" fontId="9" fillId="0" borderId="0" xfId="0" applyFont="1"/>
    <xf numFmtId="4" fontId="1" fillId="0" borderId="0" xfId="0" applyNumberFormat="1" applyFont="1" applyAlignment="1">
      <alignment horizontal="right"/>
    </xf>
    <xf numFmtId="0" fontId="0" fillId="0" borderId="0" xfId="0" applyAlignment="1">
      <alignment horizontal="right"/>
    </xf>
    <xf numFmtId="49" fontId="18" fillId="0" borderId="0" xfId="0" applyNumberFormat="1" applyFont="1" applyAlignment="1">
      <alignment horizontal="center" vertical="center" wrapText="1"/>
    </xf>
    <xf numFmtId="49" fontId="3" fillId="0" borderId="0" xfId="0" applyNumberFormat="1" applyFont="1" applyAlignment="1">
      <alignment horizontal="left"/>
    </xf>
    <xf numFmtId="49" fontId="1" fillId="0" borderId="0" xfId="0" applyNumberFormat="1" applyFont="1" applyAlignment="1">
      <alignment horizontal="center"/>
    </xf>
  </cellXfs>
  <cellStyles count="12">
    <cellStyle name="Comma 2 2" xfId="1" xr:uid="{00000000-0005-0000-0000-000000000000}"/>
    <cellStyle name="Hiperveza_CJENIK-2004" xfId="2" xr:uid="{00000000-0005-0000-0000-000001000000}"/>
    <cellStyle name="Normal 10" xfId="3" xr:uid="{00000000-0005-0000-0000-000003000000}"/>
    <cellStyle name="Normal 2" xfId="4" xr:uid="{00000000-0005-0000-0000-000004000000}"/>
    <cellStyle name="Normal 2 2" xfId="5" xr:uid="{00000000-0005-0000-0000-000005000000}"/>
    <cellStyle name="Normal 3" xfId="6" xr:uid="{00000000-0005-0000-0000-000006000000}"/>
    <cellStyle name="Normal 4" xfId="7" xr:uid="{00000000-0005-0000-0000-000007000000}"/>
    <cellStyle name="Normal 50" xfId="8" xr:uid="{00000000-0005-0000-0000-000008000000}"/>
    <cellStyle name="Normalno" xfId="0" builtinId="0"/>
    <cellStyle name="Normalno 2" xfId="11" xr:uid="{00000000-0005-0000-0000-000009000000}"/>
    <cellStyle name="Obično_A.9. BoQ Slatina Čađavica" xfId="9" xr:uid="{00000000-0005-0000-0000-00000A000000}"/>
    <cellStyle name="STAVKE" xfId="10" xr:uid="{00000000-0005-0000-0000-00000B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78"/>
  <sheetViews>
    <sheetView tabSelected="1" view="pageLayout" topLeftCell="A238" zoomScaleNormal="100" zoomScaleSheetLayoutView="100" workbookViewId="0">
      <selection activeCell="C255" sqref="C255"/>
    </sheetView>
  </sheetViews>
  <sheetFormatPr defaultColWidth="9.140625" defaultRowHeight="12.75"/>
  <cols>
    <col min="1" max="1" width="5" style="7" customWidth="1"/>
    <col min="2" max="2" width="4.7109375" style="7" customWidth="1"/>
    <col min="3" max="3" width="40.5703125" style="3" customWidth="1"/>
    <col min="4" max="4" width="7.28515625" style="4" customWidth="1"/>
    <col min="5" max="5" width="7.85546875" style="2" customWidth="1"/>
    <col min="6" max="6" width="9" style="2" customWidth="1"/>
    <col min="7" max="7" width="11.28515625" style="15" customWidth="1"/>
    <col min="8" max="8" width="10.140625" style="1" bestFit="1" customWidth="1"/>
    <col min="9" max="16384" width="9.140625" style="1"/>
  </cols>
  <sheetData>
    <row r="1" spans="1:7">
      <c r="F1" s="111" t="s">
        <v>151</v>
      </c>
    </row>
    <row r="5" spans="1:7" ht="15">
      <c r="A5" s="112" t="s">
        <v>69</v>
      </c>
      <c r="B5" s="112"/>
      <c r="C5" s="113"/>
      <c r="D5" s="113"/>
      <c r="E5" s="113"/>
      <c r="F5" s="113"/>
      <c r="G5" s="113"/>
    </row>
    <row r="7" spans="1:7">
      <c r="A7" s="112" t="s">
        <v>99</v>
      </c>
      <c r="B7" s="112"/>
      <c r="C7" s="112"/>
      <c r="D7" s="117"/>
      <c r="E7" s="117"/>
      <c r="F7" s="117"/>
      <c r="G7" s="117"/>
    </row>
    <row r="9" spans="1:7" ht="15">
      <c r="A9" s="127"/>
      <c r="B9" s="113"/>
      <c r="C9" s="113"/>
      <c r="D9" s="113"/>
      <c r="E9" s="113"/>
      <c r="F9" s="113"/>
      <c r="G9" s="113"/>
    </row>
    <row r="29" spans="1:7" ht="20.25">
      <c r="A29" s="115" t="s">
        <v>6</v>
      </c>
      <c r="B29" s="116"/>
      <c r="C29" s="116"/>
      <c r="D29" s="116"/>
      <c r="E29" s="116"/>
      <c r="F29" s="116"/>
      <c r="G29" s="116"/>
    </row>
    <row r="31" spans="1:7" ht="36" customHeight="1">
      <c r="A31" s="126"/>
      <c r="B31" s="126"/>
      <c r="C31" s="126"/>
      <c r="D31" s="126"/>
      <c r="E31" s="126"/>
      <c r="F31" s="126"/>
      <c r="G31" s="126"/>
    </row>
    <row r="32" spans="1:7" ht="21" customHeight="1">
      <c r="A32" s="126"/>
      <c r="B32" s="126"/>
      <c r="C32" s="126"/>
      <c r="D32" s="126"/>
      <c r="E32" s="126"/>
      <c r="F32" s="126"/>
      <c r="G32" s="126"/>
    </row>
    <row r="33" spans="1:7" ht="15.75">
      <c r="A33" s="118"/>
      <c r="B33" s="118"/>
      <c r="C33" s="119"/>
      <c r="D33" s="119"/>
      <c r="E33" s="119"/>
      <c r="F33" s="119"/>
      <c r="G33" s="119"/>
    </row>
    <row r="34" spans="1:7" ht="15.75">
      <c r="A34" s="122" t="s">
        <v>100</v>
      </c>
      <c r="B34" s="122"/>
      <c r="C34" s="123"/>
      <c r="D34" s="123"/>
      <c r="E34" s="123"/>
      <c r="F34" s="123"/>
      <c r="G34" s="123"/>
    </row>
    <row r="35" spans="1:7">
      <c r="C35" s="128"/>
      <c r="D35" s="128"/>
      <c r="E35" s="128"/>
      <c r="F35" s="128"/>
    </row>
    <row r="50" spans="1:7" ht="15">
      <c r="A50" s="112"/>
      <c r="B50" s="112"/>
      <c r="C50" s="112"/>
      <c r="E50" s="124"/>
      <c r="F50" s="125"/>
      <c r="G50" s="125"/>
    </row>
    <row r="51" spans="1:7">
      <c r="A51" s="55"/>
      <c r="B51" s="8"/>
      <c r="C51" s="8"/>
      <c r="F51" s="9"/>
      <c r="G51" s="16"/>
    </row>
    <row r="52" spans="1:7">
      <c r="A52" s="55"/>
      <c r="B52" s="8"/>
      <c r="C52" s="8"/>
      <c r="F52" s="9"/>
      <c r="G52" s="16"/>
    </row>
    <row r="53" spans="1:7">
      <c r="A53" s="20" t="s">
        <v>0</v>
      </c>
      <c r="B53" s="20" t="s">
        <v>30</v>
      </c>
      <c r="C53" s="21" t="s">
        <v>1</v>
      </c>
      <c r="D53" s="21" t="s">
        <v>2</v>
      </c>
      <c r="E53" s="21" t="s">
        <v>3</v>
      </c>
      <c r="F53" s="21" t="s">
        <v>4</v>
      </c>
      <c r="G53" s="21" t="s">
        <v>5</v>
      </c>
    </row>
    <row r="54" spans="1:7">
      <c r="A54" s="18"/>
      <c r="B54" s="18"/>
      <c r="C54" s="19"/>
      <c r="D54" s="14"/>
      <c r="E54" s="15"/>
      <c r="F54" s="22"/>
      <c r="G54" s="22"/>
    </row>
    <row r="55" spans="1:7">
      <c r="A55" s="23" t="s">
        <v>7</v>
      </c>
      <c r="B55" s="23"/>
      <c r="C55" s="24" t="s">
        <v>20</v>
      </c>
      <c r="D55" s="14"/>
      <c r="E55" s="15"/>
      <c r="F55" s="22"/>
      <c r="G55" s="22"/>
    </row>
    <row r="56" spans="1:7">
      <c r="A56" s="18"/>
      <c r="B56" s="18"/>
      <c r="C56" s="19"/>
      <c r="D56" s="14"/>
      <c r="E56" s="15"/>
      <c r="F56" s="22"/>
      <c r="G56" s="22"/>
    </row>
    <row r="57" spans="1:7" s="93" customFormat="1" ht="64.5" customHeight="1">
      <c r="A57" s="25" t="s">
        <v>31</v>
      </c>
      <c r="B57" s="25"/>
      <c r="C57" s="89" t="s">
        <v>137</v>
      </c>
      <c r="D57" s="43" t="s">
        <v>22</v>
      </c>
      <c r="E57" s="91">
        <v>1400</v>
      </c>
      <c r="F57" s="92"/>
      <c r="G57" s="92">
        <f>E57*F57</f>
        <v>0</v>
      </c>
    </row>
    <row r="58" spans="1:7" ht="14.25" customHeight="1">
      <c r="A58" s="18"/>
      <c r="B58" s="18"/>
      <c r="C58" s="89"/>
      <c r="D58" s="14"/>
      <c r="E58" s="15"/>
      <c r="F58" s="22"/>
      <c r="G58" s="22" t="str">
        <f>IF(ISBLANK(E58),"",E58*F58)</f>
        <v/>
      </c>
    </row>
    <row r="59" spans="1:7" ht="22.15" customHeight="1">
      <c r="A59" s="18" t="s">
        <v>32</v>
      </c>
      <c r="B59" s="18"/>
      <c r="C59" s="102" t="s">
        <v>102</v>
      </c>
      <c r="D59" s="14" t="s">
        <v>8</v>
      </c>
      <c r="E59" s="15">
        <v>180</v>
      </c>
      <c r="F59" s="22"/>
      <c r="G59" s="92">
        <f>E59*F59</f>
        <v>0</v>
      </c>
    </row>
    <row r="60" spans="1:7">
      <c r="A60" s="18"/>
      <c r="B60" s="18"/>
      <c r="C60" s="19"/>
      <c r="D60" s="14"/>
      <c r="E60" s="15"/>
      <c r="F60" s="22"/>
      <c r="G60" s="22" t="str">
        <f t="shared" ref="G60:G73" si="0">IF(ISBLANK(E60),"",E60*F60)</f>
        <v/>
      </c>
    </row>
    <row r="61" spans="1:7" ht="60.75" customHeight="1">
      <c r="A61" s="25" t="s">
        <v>65</v>
      </c>
      <c r="B61" s="25"/>
      <c r="C61" s="27" t="s">
        <v>103</v>
      </c>
      <c r="D61" s="14" t="s">
        <v>22</v>
      </c>
      <c r="E61" s="26">
        <v>180</v>
      </c>
      <c r="F61" s="56"/>
      <c r="G61" s="92">
        <f>E61*F61</f>
        <v>0</v>
      </c>
    </row>
    <row r="62" spans="1:7" ht="15" customHeight="1">
      <c r="A62" s="25"/>
      <c r="B62" s="25"/>
      <c r="C62" s="27"/>
      <c r="D62" s="14"/>
      <c r="E62" s="26"/>
      <c r="F62" s="56"/>
      <c r="G62" s="22" t="str">
        <f t="shared" si="0"/>
        <v/>
      </c>
    </row>
    <row r="63" spans="1:7" ht="37.15" customHeight="1">
      <c r="A63" s="25" t="s">
        <v>66</v>
      </c>
      <c r="B63" s="25"/>
      <c r="C63" s="102" t="s">
        <v>101</v>
      </c>
      <c r="D63" s="14" t="s">
        <v>22</v>
      </c>
      <c r="E63" s="26">
        <v>660</v>
      </c>
      <c r="F63" s="56"/>
      <c r="G63" s="92">
        <f>E63*F63</f>
        <v>0</v>
      </c>
    </row>
    <row r="64" spans="1:7" ht="15.6" customHeight="1">
      <c r="A64" s="25"/>
      <c r="B64" s="25"/>
      <c r="C64" s="99"/>
      <c r="D64" s="14"/>
      <c r="E64" s="26"/>
      <c r="F64" s="56"/>
      <c r="G64" s="22"/>
    </row>
    <row r="65" spans="1:7" ht="36" customHeight="1">
      <c r="A65" s="25" t="s">
        <v>113</v>
      </c>
      <c r="B65" s="25"/>
      <c r="C65" s="27" t="s">
        <v>138</v>
      </c>
      <c r="D65" s="14" t="s">
        <v>8</v>
      </c>
      <c r="E65" s="26">
        <v>20</v>
      </c>
      <c r="F65" s="22"/>
      <c r="G65" s="92">
        <f>E65*F65</f>
        <v>0</v>
      </c>
    </row>
    <row r="66" spans="1:7" ht="16.899999999999999" customHeight="1">
      <c r="A66" s="25"/>
      <c r="B66" s="25"/>
      <c r="C66" s="27"/>
      <c r="D66" s="14"/>
      <c r="E66" s="26"/>
      <c r="F66" s="22"/>
      <c r="G66" s="22" t="str">
        <f t="shared" si="0"/>
        <v/>
      </c>
    </row>
    <row r="67" spans="1:7" ht="61.5" customHeight="1">
      <c r="A67" s="25" t="s">
        <v>114</v>
      </c>
      <c r="B67" s="25"/>
      <c r="C67" s="27" t="s">
        <v>115</v>
      </c>
      <c r="D67" s="14" t="s">
        <v>88</v>
      </c>
      <c r="E67" s="26">
        <v>1</v>
      </c>
      <c r="F67" s="22"/>
      <c r="G67" s="92">
        <f>E67*F67</f>
        <v>0</v>
      </c>
    </row>
    <row r="68" spans="1:7" ht="17.45" customHeight="1">
      <c r="A68" s="25"/>
      <c r="B68" s="25"/>
      <c r="C68" s="27"/>
      <c r="D68" s="14"/>
      <c r="E68" s="26"/>
      <c r="F68" s="22"/>
      <c r="G68" s="22" t="str">
        <f t="shared" si="0"/>
        <v/>
      </c>
    </row>
    <row r="69" spans="1:7" ht="25.5" customHeight="1">
      <c r="A69" s="25" t="s">
        <v>116</v>
      </c>
      <c r="B69" s="58"/>
      <c r="C69" s="27" t="s">
        <v>70</v>
      </c>
      <c r="D69" s="14" t="s">
        <v>88</v>
      </c>
      <c r="E69" s="26">
        <v>1</v>
      </c>
      <c r="F69" s="22"/>
      <c r="G69" s="92">
        <f>E69*F69</f>
        <v>0</v>
      </c>
    </row>
    <row r="70" spans="1:7" ht="16.899999999999999" customHeight="1">
      <c r="A70" s="25"/>
      <c r="B70" s="25"/>
      <c r="C70" s="27"/>
      <c r="D70" s="14"/>
      <c r="E70" s="26"/>
      <c r="F70" s="22"/>
      <c r="G70" s="22" t="str">
        <f t="shared" si="0"/>
        <v/>
      </c>
    </row>
    <row r="71" spans="1:7" ht="73.900000000000006" customHeight="1">
      <c r="A71" s="25" t="s">
        <v>120</v>
      </c>
      <c r="B71" s="25"/>
      <c r="C71" s="27" t="s">
        <v>121</v>
      </c>
      <c r="D71" s="14" t="s">
        <v>88</v>
      </c>
      <c r="E71" s="26">
        <v>1</v>
      </c>
      <c r="F71" s="22"/>
      <c r="G71" s="92">
        <f>E71*F71</f>
        <v>0</v>
      </c>
    </row>
    <row r="72" spans="1:7" ht="18.75" customHeight="1">
      <c r="A72" s="25"/>
      <c r="B72" s="25"/>
      <c r="C72" s="27"/>
      <c r="D72" s="14"/>
      <c r="E72" s="28"/>
      <c r="F72" s="22"/>
      <c r="G72" s="22" t="str">
        <f t="shared" si="0"/>
        <v/>
      </c>
    </row>
    <row r="73" spans="1:7">
      <c r="A73" s="18"/>
      <c r="B73" s="18"/>
      <c r="C73" s="17"/>
      <c r="D73" s="14"/>
      <c r="E73" s="15"/>
      <c r="F73" s="22"/>
      <c r="G73" s="22" t="str">
        <f t="shared" si="0"/>
        <v/>
      </c>
    </row>
    <row r="74" spans="1:7">
      <c r="A74" s="30"/>
      <c r="B74" s="30"/>
      <c r="C74" s="31" t="s">
        <v>36</v>
      </c>
      <c r="D74" s="32" t="s">
        <v>94</v>
      </c>
      <c r="E74" s="33"/>
      <c r="F74" s="34"/>
      <c r="G74" s="35">
        <f>SUM(G57:G72)</f>
        <v>0</v>
      </c>
    </row>
    <row r="75" spans="1:7">
      <c r="A75" s="36"/>
      <c r="B75" s="36"/>
      <c r="C75" s="37"/>
      <c r="D75" s="38"/>
      <c r="E75" s="39"/>
      <c r="F75" s="40"/>
      <c r="G75" s="39"/>
    </row>
    <row r="76" spans="1:7">
      <c r="A76" s="36"/>
      <c r="B76" s="36"/>
      <c r="C76" s="37"/>
      <c r="D76" s="38"/>
      <c r="E76" s="39"/>
      <c r="F76" s="40"/>
      <c r="G76" s="39"/>
    </row>
    <row r="77" spans="1:7">
      <c r="A77" s="41" t="s">
        <v>9</v>
      </c>
      <c r="B77" s="41"/>
      <c r="C77" s="13" t="s">
        <v>21</v>
      </c>
      <c r="D77" s="14"/>
      <c r="E77" s="15"/>
      <c r="F77" s="22"/>
    </row>
    <row r="78" spans="1:7">
      <c r="A78" s="41"/>
      <c r="B78" s="41"/>
      <c r="C78" s="13"/>
      <c r="D78" s="14"/>
      <c r="E78" s="15"/>
      <c r="F78" s="22"/>
    </row>
    <row r="79" spans="1:7">
      <c r="A79" s="18"/>
      <c r="B79" s="18"/>
      <c r="C79" s="19"/>
      <c r="D79" s="14"/>
      <c r="E79" s="15"/>
      <c r="F79" s="22"/>
    </row>
    <row r="80" spans="1:7" ht="60">
      <c r="A80" s="25" t="s">
        <v>42</v>
      </c>
      <c r="B80" s="25"/>
      <c r="C80" s="42" t="s">
        <v>60</v>
      </c>
      <c r="D80" s="43" t="s">
        <v>23</v>
      </c>
      <c r="E80" s="26">
        <v>7.5</v>
      </c>
      <c r="F80" s="22"/>
      <c r="G80" s="92">
        <f>E80*F80</f>
        <v>0</v>
      </c>
    </row>
    <row r="81" spans="1:7" ht="15.75" customHeight="1">
      <c r="A81" s="25"/>
      <c r="B81" s="58"/>
      <c r="C81" s="42"/>
      <c r="D81" s="43"/>
      <c r="E81" s="26"/>
      <c r="F81" s="22"/>
      <c r="G81" s="22" t="str">
        <f t="shared" ref="G81:G101" si="1">IF(ISBLANK(E81),"",E81*F81)</f>
        <v/>
      </c>
    </row>
    <row r="82" spans="1:7" ht="60">
      <c r="A82" s="25" t="s">
        <v>53</v>
      </c>
      <c r="B82" s="25"/>
      <c r="C82" s="42" t="s">
        <v>119</v>
      </c>
      <c r="D82" s="43" t="s">
        <v>23</v>
      </c>
      <c r="E82" s="26">
        <v>120</v>
      </c>
      <c r="F82" s="22"/>
      <c r="G82" s="92">
        <f>E82*F82</f>
        <v>0</v>
      </c>
    </row>
    <row r="83" spans="1:7" ht="16.5" customHeight="1">
      <c r="A83" s="25"/>
      <c r="B83" s="58"/>
      <c r="C83" s="42"/>
      <c r="D83" s="43"/>
      <c r="E83" s="26"/>
      <c r="F83" s="22"/>
      <c r="G83" s="22" t="str">
        <f t="shared" si="1"/>
        <v/>
      </c>
    </row>
    <row r="84" spans="1:7" ht="37.9" customHeight="1">
      <c r="A84" s="25" t="s">
        <v>58</v>
      </c>
      <c r="B84" s="25"/>
      <c r="C84" s="42" t="s">
        <v>117</v>
      </c>
      <c r="D84" s="14" t="s">
        <v>22</v>
      </c>
      <c r="E84" s="26">
        <v>610</v>
      </c>
      <c r="F84" s="29"/>
      <c r="G84" s="92">
        <f>E84*F84</f>
        <v>0</v>
      </c>
    </row>
    <row r="85" spans="1:7" ht="11.45" customHeight="1">
      <c r="A85" s="25"/>
      <c r="B85" s="58"/>
      <c r="C85" s="42"/>
      <c r="D85" s="14"/>
      <c r="E85" s="26"/>
      <c r="F85" s="29"/>
      <c r="G85" s="22" t="str">
        <f t="shared" si="1"/>
        <v/>
      </c>
    </row>
    <row r="86" spans="1:7" ht="36">
      <c r="A86" s="25" t="s">
        <v>33</v>
      </c>
      <c r="B86" s="25"/>
      <c r="C86" s="42" t="s">
        <v>118</v>
      </c>
      <c r="D86" s="14" t="s">
        <v>22</v>
      </c>
      <c r="E86" s="26">
        <v>720</v>
      </c>
      <c r="F86" s="29"/>
      <c r="G86" s="92">
        <f>E86*F86</f>
        <v>0</v>
      </c>
    </row>
    <row r="87" spans="1:7">
      <c r="A87" s="25"/>
      <c r="B87" s="58"/>
      <c r="C87" s="42"/>
      <c r="D87" s="14"/>
      <c r="E87" s="26"/>
      <c r="F87" s="29"/>
      <c r="G87" s="22" t="str">
        <f t="shared" si="1"/>
        <v/>
      </c>
    </row>
    <row r="88" spans="1:7" ht="72" customHeight="1">
      <c r="A88" s="25" t="s">
        <v>43</v>
      </c>
      <c r="B88" s="25"/>
      <c r="C88" s="42" t="s">
        <v>81</v>
      </c>
      <c r="D88" s="14" t="s">
        <v>23</v>
      </c>
      <c r="E88" s="26">
        <v>216</v>
      </c>
      <c r="F88" s="29"/>
      <c r="G88" s="92">
        <f>E88*F88</f>
        <v>0</v>
      </c>
    </row>
    <row r="89" spans="1:7" ht="16.899999999999999" customHeight="1">
      <c r="A89" s="25"/>
      <c r="B89" s="25"/>
      <c r="C89" s="27"/>
      <c r="D89" s="14"/>
      <c r="E89" s="26"/>
      <c r="F89" s="29"/>
      <c r="G89" s="22" t="str">
        <f t="shared" si="1"/>
        <v/>
      </c>
    </row>
    <row r="90" spans="1:7" ht="36">
      <c r="A90" s="25" t="s">
        <v>40</v>
      </c>
      <c r="B90" s="58"/>
      <c r="C90" s="42" t="s">
        <v>71</v>
      </c>
      <c r="D90" s="14" t="s">
        <v>23</v>
      </c>
      <c r="E90" s="26">
        <v>2.5</v>
      </c>
      <c r="F90" s="29"/>
      <c r="G90" s="92">
        <f>E90*F90</f>
        <v>0</v>
      </c>
    </row>
    <row r="91" spans="1:7" ht="15.75" customHeight="1">
      <c r="A91" s="18"/>
      <c r="B91" s="59"/>
      <c r="C91" s="42"/>
      <c r="D91" s="14"/>
      <c r="E91" s="26"/>
      <c r="F91" s="22"/>
      <c r="G91" s="22" t="str">
        <f t="shared" si="1"/>
        <v/>
      </c>
    </row>
    <row r="92" spans="1:7" ht="36">
      <c r="A92" s="25" t="s">
        <v>72</v>
      </c>
      <c r="B92" s="25"/>
      <c r="C92" s="42" t="s">
        <v>44</v>
      </c>
      <c r="D92" s="14" t="s">
        <v>22</v>
      </c>
      <c r="E92" s="26">
        <v>2.5</v>
      </c>
      <c r="F92" s="22"/>
      <c r="G92" s="92">
        <f>E92*F92</f>
        <v>0</v>
      </c>
    </row>
    <row r="93" spans="1:7">
      <c r="A93" s="18"/>
      <c r="B93" s="18"/>
      <c r="C93" s="42"/>
      <c r="D93" s="14"/>
      <c r="E93" s="26"/>
      <c r="F93" s="22"/>
      <c r="G93" s="22" t="str">
        <f t="shared" si="1"/>
        <v/>
      </c>
    </row>
    <row r="94" spans="1:7" ht="48">
      <c r="A94" s="25" t="s">
        <v>73</v>
      </c>
      <c r="B94" s="25"/>
      <c r="C94" s="42" t="s">
        <v>149</v>
      </c>
      <c r="D94" s="14" t="s">
        <v>23</v>
      </c>
      <c r="E94" s="26">
        <v>80</v>
      </c>
      <c r="F94" s="22"/>
      <c r="G94" s="92">
        <f>E94*F94</f>
        <v>0</v>
      </c>
    </row>
    <row r="95" spans="1:7">
      <c r="A95" s="25"/>
      <c r="B95" s="25"/>
      <c r="C95" s="42"/>
      <c r="D95" s="14"/>
      <c r="E95" s="26"/>
      <c r="F95" s="22"/>
      <c r="G95" s="22" t="str">
        <f t="shared" si="1"/>
        <v/>
      </c>
    </row>
    <row r="96" spans="1:7" ht="60" customHeight="1">
      <c r="A96" s="18" t="s">
        <v>95</v>
      </c>
      <c r="B96" s="25"/>
      <c r="C96" s="42" t="s">
        <v>45</v>
      </c>
      <c r="D96" s="14" t="s">
        <v>23</v>
      </c>
      <c r="E96" s="26">
        <v>7.5</v>
      </c>
      <c r="F96" s="22"/>
      <c r="G96" s="92">
        <f>E96*F96</f>
        <v>0</v>
      </c>
    </row>
    <row r="97" spans="1:7" ht="15" customHeight="1">
      <c r="A97" s="18"/>
      <c r="B97" s="18"/>
      <c r="C97" s="42"/>
      <c r="D97" s="14"/>
      <c r="E97" s="26"/>
      <c r="F97" s="22"/>
      <c r="G97" s="22" t="str">
        <f t="shared" si="1"/>
        <v/>
      </c>
    </row>
    <row r="98" spans="1:7" ht="48">
      <c r="A98" s="25" t="s">
        <v>96</v>
      </c>
      <c r="B98" s="25"/>
      <c r="C98" s="42" t="s">
        <v>46</v>
      </c>
      <c r="D98" s="14" t="s">
        <v>23</v>
      </c>
      <c r="E98" s="26">
        <v>5</v>
      </c>
      <c r="F98" s="22"/>
      <c r="G98" s="92">
        <f>E98*F98</f>
        <v>0</v>
      </c>
    </row>
    <row r="99" spans="1:7">
      <c r="A99" s="25"/>
      <c r="B99" s="25"/>
      <c r="C99" s="42"/>
      <c r="D99" s="14"/>
      <c r="E99" s="26"/>
      <c r="F99" s="22"/>
      <c r="G99" s="22" t="str">
        <f t="shared" si="1"/>
        <v/>
      </c>
    </row>
    <row r="100" spans="1:7">
      <c r="A100" s="25"/>
      <c r="B100" s="25"/>
      <c r="C100" s="42"/>
      <c r="D100" s="14"/>
      <c r="E100" s="26"/>
      <c r="F100" s="22"/>
      <c r="G100" s="22" t="str">
        <f t="shared" si="1"/>
        <v/>
      </c>
    </row>
    <row r="101" spans="1:7">
      <c r="A101" s="18"/>
      <c r="B101" s="18"/>
      <c r="C101" s="19"/>
      <c r="D101" s="14"/>
      <c r="E101" s="15"/>
      <c r="F101" s="22"/>
      <c r="G101" s="22" t="str">
        <f t="shared" si="1"/>
        <v/>
      </c>
    </row>
    <row r="102" spans="1:7">
      <c r="A102" s="30"/>
      <c r="B102" s="30"/>
      <c r="C102" s="31" t="s">
        <v>35</v>
      </c>
      <c r="D102" s="32" t="s">
        <v>94</v>
      </c>
      <c r="E102" s="33"/>
      <c r="F102" s="34"/>
      <c r="G102" s="35">
        <f>SUM(G80:G101)</f>
        <v>0</v>
      </c>
    </row>
    <row r="103" spans="1:7">
      <c r="A103" s="36"/>
      <c r="B103" s="36"/>
      <c r="C103" s="37"/>
      <c r="D103" s="38"/>
      <c r="E103" s="39"/>
      <c r="F103" s="40"/>
      <c r="G103" s="54"/>
    </row>
    <row r="104" spans="1:7">
      <c r="A104" s="36"/>
      <c r="B104" s="36"/>
      <c r="C104" s="37"/>
      <c r="D104" s="38"/>
      <c r="E104" s="39"/>
      <c r="F104" s="40"/>
      <c r="G104" s="54"/>
    </row>
    <row r="105" spans="1:7">
      <c r="A105" s="36"/>
      <c r="B105" s="36"/>
      <c r="C105" s="37"/>
      <c r="D105" s="38"/>
      <c r="E105" s="39"/>
      <c r="F105" s="40"/>
      <c r="G105" s="54"/>
    </row>
    <row r="106" spans="1:7">
      <c r="A106" s="18"/>
      <c r="B106" s="18"/>
      <c r="C106" s="19"/>
      <c r="D106" s="14"/>
      <c r="E106" s="15"/>
      <c r="F106" s="22"/>
    </row>
    <row r="107" spans="1:7">
      <c r="A107" s="44" t="s">
        <v>10</v>
      </c>
      <c r="B107" s="44"/>
      <c r="C107" s="45" t="s">
        <v>148</v>
      </c>
      <c r="D107" s="45"/>
      <c r="E107" s="15"/>
      <c r="F107" s="22"/>
    </row>
    <row r="108" spans="1:7">
      <c r="A108" s="44"/>
      <c r="B108" s="44"/>
      <c r="C108" s="45"/>
      <c r="D108" s="45"/>
      <c r="E108" s="15"/>
      <c r="F108" s="22"/>
    </row>
    <row r="109" spans="1:7" ht="10.5" customHeight="1">
      <c r="A109" s="44"/>
      <c r="B109" s="44"/>
      <c r="C109" s="45"/>
      <c r="D109" s="45"/>
      <c r="E109" s="15"/>
      <c r="F109" s="22"/>
    </row>
    <row r="110" spans="1:7" ht="62.25" customHeight="1">
      <c r="A110" s="25" t="s">
        <v>54</v>
      </c>
      <c r="B110" s="25"/>
      <c r="C110" s="42" t="s">
        <v>63</v>
      </c>
      <c r="D110" s="46" t="s">
        <v>23</v>
      </c>
      <c r="E110" s="26">
        <v>60</v>
      </c>
      <c r="F110" s="22"/>
      <c r="G110" s="92">
        <f>E110*F110</f>
        <v>0</v>
      </c>
    </row>
    <row r="111" spans="1:7" ht="14.25" customHeight="1">
      <c r="A111" s="18"/>
      <c r="B111" s="59"/>
      <c r="C111" s="19"/>
      <c r="D111" s="14"/>
      <c r="E111" s="15"/>
      <c r="F111" s="22"/>
      <c r="G111" s="22" t="str">
        <f t="shared" ref="G111:G122" si="2">IF(ISBLANK(E111),"",E111*F111)</f>
        <v/>
      </c>
    </row>
    <row r="112" spans="1:7" ht="62.25" customHeight="1">
      <c r="A112" s="25" t="s">
        <v>52</v>
      </c>
      <c r="B112" s="25"/>
      <c r="C112" s="49" t="s">
        <v>62</v>
      </c>
      <c r="D112" s="43"/>
      <c r="E112" s="26"/>
      <c r="F112" s="29"/>
      <c r="G112" s="22" t="str">
        <f t="shared" si="2"/>
        <v/>
      </c>
    </row>
    <row r="113" spans="1:7">
      <c r="A113" s="18"/>
      <c r="B113" s="59"/>
      <c r="C113" s="49"/>
      <c r="D113" s="43"/>
      <c r="E113" s="26"/>
      <c r="F113" s="29"/>
      <c r="G113" s="22" t="str">
        <f t="shared" si="2"/>
        <v/>
      </c>
    </row>
    <row r="114" spans="1:7">
      <c r="A114" s="25"/>
      <c r="B114" s="58"/>
      <c r="C114" s="27" t="s">
        <v>64</v>
      </c>
      <c r="D114" s="14" t="s">
        <v>8</v>
      </c>
      <c r="E114" s="26">
        <v>10</v>
      </c>
      <c r="F114" s="29"/>
      <c r="G114" s="92">
        <f>E114*F114</f>
        <v>0</v>
      </c>
    </row>
    <row r="115" spans="1:7">
      <c r="A115" s="25"/>
      <c r="B115" s="58"/>
      <c r="C115" s="27" t="s">
        <v>147</v>
      </c>
      <c r="D115" s="14" t="s">
        <v>8</v>
      </c>
      <c r="E115" s="26">
        <v>12</v>
      </c>
      <c r="F115" s="29"/>
      <c r="G115" s="92">
        <f>E115*F115</f>
        <v>0</v>
      </c>
    </row>
    <row r="116" spans="1:7">
      <c r="A116" s="18"/>
      <c r="B116" s="59"/>
      <c r="C116" s="47"/>
      <c r="D116" s="43"/>
      <c r="E116" s="26"/>
      <c r="F116" s="22"/>
      <c r="G116" s="22" t="str">
        <f t="shared" si="2"/>
        <v/>
      </c>
    </row>
    <row r="117" spans="1:7" ht="36">
      <c r="A117" s="25" t="s">
        <v>47</v>
      </c>
      <c r="B117" s="25"/>
      <c r="C117" s="49" t="s">
        <v>90</v>
      </c>
      <c r="D117" s="14" t="s">
        <v>8</v>
      </c>
      <c r="E117" s="26">
        <v>1</v>
      </c>
      <c r="G117" s="92">
        <f>E117*F117</f>
        <v>0</v>
      </c>
    </row>
    <row r="118" spans="1:7">
      <c r="A118" s="25"/>
      <c r="B118" s="25"/>
      <c r="C118" s="49"/>
      <c r="D118" s="14"/>
      <c r="E118" s="26"/>
      <c r="G118" s="22" t="str">
        <f t="shared" si="2"/>
        <v/>
      </c>
    </row>
    <row r="119" spans="1:7" ht="39.75" customHeight="1">
      <c r="A119" s="25" t="s">
        <v>82</v>
      </c>
      <c r="B119" s="25"/>
      <c r="C119" s="49" t="s">
        <v>83</v>
      </c>
      <c r="D119" s="14"/>
      <c r="E119" s="26"/>
      <c r="G119" s="22" t="str">
        <f t="shared" si="2"/>
        <v/>
      </c>
    </row>
    <row r="120" spans="1:7">
      <c r="A120" s="25"/>
      <c r="B120" s="25"/>
      <c r="C120" s="49"/>
      <c r="D120" s="14" t="s">
        <v>8</v>
      </c>
      <c r="E120" s="26">
        <v>400</v>
      </c>
      <c r="G120" s="92">
        <f>E120*F120</f>
        <v>0</v>
      </c>
    </row>
    <row r="121" spans="1:7">
      <c r="A121" s="25"/>
      <c r="B121" s="25"/>
      <c r="C121" s="49"/>
      <c r="D121" s="14"/>
      <c r="E121" s="26"/>
      <c r="G121" s="22" t="str">
        <f t="shared" si="2"/>
        <v/>
      </c>
    </row>
    <row r="122" spans="1:7">
      <c r="A122" s="25"/>
      <c r="B122" s="25"/>
      <c r="C122" s="49"/>
      <c r="D122" s="14"/>
      <c r="E122" s="26"/>
      <c r="G122" s="22" t="str">
        <f t="shared" si="2"/>
        <v/>
      </c>
    </row>
    <row r="123" spans="1:7">
      <c r="A123" s="30"/>
      <c r="B123" s="30"/>
      <c r="C123" s="31" t="s">
        <v>48</v>
      </c>
      <c r="D123" s="32" t="s">
        <v>94</v>
      </c>
      <c r="E123" s="33"/>
      <c r="F123" s="34"/>
      <c r="G123" s="35">
        <f>SUM(G110:G122)</f>
        <v>0</v>
      </c>
    </row>
    <row r="124" spans="1:7">
      <c r="A124" s="25"/>
      <c r="B124" s="25"/>
      <c r="C124" s="49"/>
      <c r="D124" s="43"/>
      <c r="E124" s="26"/>
      <c r="F124" s="22"/>
      <c r="G124" s="48"/>
    </row>
    <row r="125" spans="1:7">
      <c r="A125" s="25"/>
      <c r="B125" s="25"/>
      <c r="C125" s="49"/>
      <c r="D125" s="43"/>
      <c r="E125" s="26"/>
      <c r="F125" s="22"/>
      <c r="G125" s="48"/>
    </row>
    <row r="126" spans="1:7">
      <c r="A126" s="25"/>
      <c r="B126" s="25"/>
      <c r="C126" s="49"/>
      <c r="D126" s="43"/>
      <c r="E126" s="26"/>
      <c r="F126" s="22"/>
      <c r="G126" s="48"/>
    </row>
    <row r="127" spans="1:7" ht="16.5" customHeight="1">
      <c r="A127" s="44" t="s">
        <v>14</v>
      </c>
      <c r="B127" s="44"/>
      <c r="C127" s="45" t="s">
        <v>24</v>
      </c>
      <c r="D127" s="43"/>
      <c r="E127" s="26"/>
      <c r="F127" s="22"/>
      <c r="G127" s="48"/>
    </row>
    <row r="128" spans="1:7" ht="15.75" customHeight="1">
      <c r="A128" s="44"/>
      <c r="B128" s="44"/>
      <c r="C128" s="45"/>
      <c r="D128" s="43"/>
      <c r="E128" s="26"/>
      <c r="F128" s="22"/>
      <c r="G128" s="48"/>
    </row>
    <row r="129" spans="1:7" ht="14.25" customHeight="1">
      <c r="A129" s="44"/>
      <c r="B129" s="44"/>
      <c r="C129" s="45"/>
      <c r="D129" s="43"/>
      <c r="E129" s="26"/>
      <c r="F129" s="22"/>
      <c r="G129" s="48"/>
    </row>
    <row r="130" spans="1:7" ht="72">
      <c r="A130" s="25" t="s">
        <v>67</v>
      </c>
      <c r="B130" s="25"/>
      <c r="C130" s="49" t="s">
        <v>122</v>
      </c>
      <c r="D130" s="43" t="s">
        <v>23</v>
      </c>
      <c r="E130" s="26">
        <v>125</v>
      </c>
      <c r="F130" s="22"/>
      <c r="G130" s="92">
        <f>E130*F130</f>
        <v>0</v>
      </c>
    </row>
    <row r="131" spans="1:7">
      <c r="A131" s="18"/>
      <c r="B131" s="59"/>
      <c r="C131" s="47"/>
      <c r="D131" s="43"/>
      <c r="E131" s="26"/>
      <c r="F131" s="22"/>
      <c r="G131" s="22" t="str">
        <f t="shared" ref="G131:G141" si="3">IF(ISBLANK(E131),"",E131*F131)</f>
        <v/>
      </c>
    </row>
    <row r="132" spans="1:7" ht="50.45" customHeight="1">
      <c r="A132" s="18" t="s">
        <v>68</v>
      </c>
      <c r="B132" s="59"/>
      <c r="C132" s="102" t="s">
        <v>104</v>
      </c>
      <c r="D132" s="43" t="s">
        <v>105</v>
      </c>
      <c r="E132" s="26">
        <v>20</v>
      </c>
      <c r="F132" s="22"/>
      <c r="G132" s="92">
        <f>E132*F132</f>
        <v>0</v>
      </c>
    </row>
    <row r="133" spans="1:7" ht="17.45" customHeight="1">
      <c r="A133" s="18"/>
      <c r="B133" s="59"/>
      <c r="C133" s="99"/>
      <c r="D133" s="43"/>
      <c r="E133" s="26"/>
      <c r="F133" s="22"/>
      <c r="G133" s="22"/>
    </row>
    <row r="134" spans="1:7" ht="51" customHeight="1">
      <c r="A134" s="18" t="s">
        <v>123</v>
      </c>
      <c r="B134" s="59"/>
      <c r="C134" s="102" t="s">
        <v>106</v>
      </c>
      <c r="D134" s="43" t="s">
        <v>22</v>
      </c>
      <c r="E134" s="26">
        <v>750</v>
      </c>
      <c r="F134" s="22"/>
      <c r="G134" s="92">
        <f>E134*F134</f>
        <v>0</v>
      </c>
    </row>
    <row r="135" spans="1:7" ht="17.45" customHeight="1">
      <c r="A135" s="25"/>
      <c r="B135" s="25"/>
      <c r="C135" s="27"/>
      <c r="D135" s="43"/>
      <c r="E135" s="26"/>
      <c r="F135" s="22"/>
      <c r="G135" s="22" t="str">
        <f t="shared" si="3"/>
        <v/>
      </c>
    </row>
    <row r="136" spans="1:7" ht="60">
      <c r="A136" s="25" t="s">
        <v>124</v>
      </c>
      <c r="B136" s="25"/>
      <c r="C136" s="100" t="s">
        <v>110</v>
      </c>
      <c r="D136" s="43"/>
      <c r="E136" s="26"/>
      <c r="F136" s="22"/>
      <c r="G136" s="22" t="str">
        <f t="shared" si="3"/>
        <v/>
      </c>
    </row>
    <row r="137" spans="1:7">
      <c r="A137" s="25"/>
      <c r="B137" s="25"/>
      <c r="C137" s="17"/>
      <c r="D137" s="43"/>
      <c r="E137" s="26"/>
      <c r="F137" s="22"/>
      <c r="G137" s="22" t="str">
        <f t="shared" si="3"/>
        <v/>
      </c>
    </row>
    <row r="138" spans="1:7">
      <c r="A138" s="25"/>
      <c r="B138" s="25"/>
      <c r="C138" s="12" t="s">
        <v>111</v>
      </c>
      <c r="D138" s="43" t="s">
        <v>22</v>
      </c>
      <c r="E138" s="26">
        <v>170</v>
      </c>
      <c r="F138" s="22"/>
      <c r="G138" s="92">
        <f>E138*F138</f>
        <v>0</v>
      </c>
    </row>
    <row r="139" spans="1:7">
      <c r="A139" s="25"/>
      <c r="B139" s="25"/>
      <c r="C139" s="12"/>
      <c r="D139" s="43"/>
      <c r="E139" s="26"/>
      <c r="F139" s="22"/>
      <c r="G139" s="22" t="str">
        <f t="shared" si="3"/>
        <v/>
      </c>
    </row>
    <row r="140" spans="1:7">
      <c r="A140" s="25"/>
      <c r="B140" s="18"/>
      <c r="C140" s="12"/>
      <c r="D140" s="43"/>
      <c r="E140" s="26"/>
      <c r="F140" s="22"/>
      <c r="G140" s="22" t="str">
        <f t="shared" si="3"/>
        <v/>
      </c>
    </row>
    <row r="141" spans="1:7">
      <c r="A141" s="18"/>
      <c r="B141" s="18"/>
      <c r="C141" s="50"/>
      <c r="D141" s="43"/>
      <c r="E141" s="15"/>
      <c r="F141" s="22"/>
      <c r="G141" s="22" t="str">
        <f t="shared" si="3"/>
        <v/>
      </c>
    </row>
    <row r="142" spans="1:7">
      <c r="A142" s="30"/>
      <c r="B142" s="30"/>
      <c r="C142" s="31" t="s">
        <v>37</v>
      </c>
      <c r="D142" s="32" t="s">
        <v>94</v>
      </c>
      <c r="E142" s="33"/>
      <c r="F142" s="34"/>
      <c r="G142" s="35">
        <f>SUM(G129:G141)</f>
        <v>0</v>
      </c>
    </row>
    <row r="143" spans="1:7">
      <c r="A143" s="18"/>
      <c r="B143" s="18"/>
      <c r="C143" s="19"/>
      <c r="D143" s="14"/>
      <c r="E143" s="15"/>
      <c r="F143" s="22"/>
    </row>
    <row r="144" spans="1:7">
      <c r="A144" s="18"/>
      <c r="B144" s="18"/>
      <c r="C144" s="19"/>
      <c r="D144" s="14"/>
      <c r="E144" s="15"/>
      <c r="F144" s="22"/>
    </row>
    <row r="145" spans="1:7">
      <c r="A145" s="18"/>
      <c r="B145" s="18"/>
      <c r="C145" s="19"/>
      <c r="D145" s="14"/>
      <c r="E145" s="15"/>
      <c r="F145" s="22"/>
    </row>
    <row r="146" spans="1:7">
      <c r="A146" s="18"/>
      <c r="B146" s="18"/>
      <c r="C146" s="19"/>
      <c r="D146" s="14"/>
      <c r="E146" s="15"/>
      <c r="F146" s="22"/>
    </row>
    <row r="147" spans="1:7">
      <c r="A147" s="18"/>
      <c r="B147" s="18"/>
      <c r="C147" s="19"/>
      <c r="D147" s="14"/>
      <c r="E147" s="15"/>
      <c r="F147" s="22"/>
    </row>
    <row r="148" spans="1:7">
      <c r="A148" s="44" t="s">
        <v>11</v>
      </c>
      <c r="B148" s="44"/>
      <c r="C148" s="45" t="s">
        <v>49</v>
      </c>
      <c r="D148" s="14"/>
      <c r="E148" s="15"/>
      <c r="F148" s="22"/>
    </row>
    <row r="149" spans="1:7">
      <c r="A149" s="44"/>
      <c r="B149" s="44"/>
      <c r="C149" s="45"/>
      <c r="D149" s="14"/>
      <c r="E149" s="15"/>
      <c r="F149" s="22"/>
    </row>
    <row r="150" spans="1:7" ht="14.25" customHeight="1">
      <c r="A150" s="18"/>
      <c r="B150" s="18"/>
      <c r="C150" s="17"/>
      <c r="D150" s="43"/>
      <c r="E150" s="26"/>
      <c r="F150" s="22"/>
    </row>
    <row r="151" spans="1:7" ht="86.25" customHeight="1">
      <c r="A151" s="25" t="s">
        <v>74</v>
      </c>
      <c r="B151" s="25"/>
      <c r="C151" s="100" t="s">
        <v>75</v>
      </c>
      <c r="D151" s="43" t="s">
        <v>8</v>
      </c>
      <c r="E151" s="26">
        <v>65</v>
      </c>
      <c r="F151" s="22"/>
      <c r="G151" s="92">
        <f>E151*F151</f>
        <v>0</v>
      </c>
    </row>
    <row r="152" spans="1:7">
      <c r="A152" s="18"/>
      <c r="B152" s="18"/>
      <c r="C152" s="17"/>
      <c r="D152" s="43"/>
      <c r="E152" s="26"/>
      <c r="F152" s="22"/>
      <c r="G152" s="22" t="str">
        <f t="shared" ref="G152:G163" si="4">IF(ISBLANK(E152),"",E152*F152)</f>
        <v/>
      </c>
    </row>
    <row r="153" spans="1:7" ht="36.6" customHeight="1">
      <c r="A153" s="18" t="s">
        <v>125</v>
      </c>
      <c r="B153" s="18"/>
      <c r="C153" s="17" t="s">
        <v>107</v>
      </c>
      <c r="D153" s="43" t="s">
        <v>22</v>
      </c>
      <c r="E153" s="26">
        <v>25</v>
      </c>
      <c r="F153" s="22"/>
      <c r="G153" s="92">
        <f>E153*F153</f>
        <v>0</v>
      </c>
    </row>
    <row r="154" spans="1:7">
      <c r="A154" s="18"/>
      <c r="B154" s="18"/>
      <c r="C154" s="17"/>
      <c r="D154" s="43"/>
      <c r="E154" s="26"/>
      <c r="F154" s="22"/>
      <c r="G154" s="22"/>
    </row>
    <row r="155" spans="1:7" ht="37.15" customHeight="1">
      <c r="A155" s="18" t="s">
        <v>126</v>
      </c>
      <c r="B155" s="18"/>
      <c r="C155" s="17" t="s">
        <v>108</v>
      </c>
      <c r="D155" s="43" t="s">
        <v>8</v>
      </c>
      <c r="E155" s="26">
        <v>65</v>
      </c>
      <c r="F155" s="22"/>
      <c r="G155" s="92">
        <f>E155*F155</f>
        <v>0</v>
      </c>
    </row>
    <row r="156" spans="1:7">
      <c r="A156" s="18"/>
      <c r="B156" s="18"/>
      <c r="C156" s="17"/>
      <c r="D156" s="43"/>
      <c r="E156" s="26"/>
      <c r="F156" s="22"/>
      <c r="G156" s="22" t="str">
        <f t="shared" si="4"/>
        <v/>
      </c>
    </row>
    <row r="157" spans="1:7" ht="84.6" customHeight="1">
      <c r="A157" s="25" t="s">
        <v>127</v>
      </c>
      <c r="B157" s="58"/>
      <c r="C157" s="88" t="s">
        <v>76</v>
      </c>
      <c r="D157" s="43" t="s">
        <v>22</v>
      </c>
      <c r="E157" s="26">
        <v>70</v>
      </c>
      <c r="F157" s="22"/>
      <c r="G157" s="92">
        <f>E157*F157</f>
        <v>0</v>
      </c>
    </row>
    <row r="158" spans="1:7">
      <c r="A158" s="18"/>
      <c r="B158" s="18"/>
      <c r="C158" s="27"/>
      <c r="D158" s="43"/>
      <c r="E158" s="26"/>
      <c r="F158" s="22"/>
      <c r="G158" s="22" t="str">
        <f t="shared" si="4"/>
        <v/>
      </c>
    </row>
    <row r="159" spans="1:7" ht="82.15" customHeight="1">
      <c r="A159" s="18" t="s">
        <v>128</v>
      </c>
      <c r="B159" s="18"/>
      <c r="C159" s="88" t="s">
        <v>109</v>
      </c>
      <c r="D159" s="43" t="s">
        <v>22</v>
      </c>
      <c r="E159" s="26">
        <v>650</v>
      </c>
      <c r="F159" s="22"/>
      <c r="G159" s="92">
        <f>E159*F159</f>
        <v>0</v>
      </c>
    </row>
    <row r="160" spans="1:7">
      <c r="A160" s="18"/>
      <c r="B160" s="18"/>
      <c r="C160" s="27"/>
      <c r="D160" s="43"/>
      <c r="E160" s="26"/>
      <c r="F160" s="22"/>
      <c r="G160" s="22"/>
    </row>
    <row r="161" spans="1:7" ht="25.15" customHeight="1">
      <c r="A161" s="18" t="s">
        <v>129</v>
      </c>
      <c r="B161" s="18"/>
      <c r="C161" s="88" t="s">
        <v>112</v>
      </c>
      <c r="D161" s="43" t="s">
        <v>13</v>
      </c>
      <c r="E161" s="101">
        <v>25</v>
      </c>
      <c r="F161" s="22"/>
      <c r="G161" s="92">
        <f>E161*F161</f>
        <v>0</v>
      </c>
    </row>
    <row r="162" spans="1:7">
      <c r="A162" s="18"/>
      <c r="B162" s="18"/>
      <c r="C162" s="27"/>
      <c r="D162" s="43"/>
      <c r="E162" s="26"/>
      <c r="F162" s="22"/>
      <c r="G162" s="22" t="str">
        <f t="shared" si="4"/>
        <v/>
      </c>
    </row>
    <row r="163" spans="1:7">
      <c r="A163" s="18"/>
      <c r="B163" s="18"/>
      <c r="C163" s="27"/>
      <c r="D163" s="14"/>
      <c r="E163" s="15"/>
      <c r="F163" s="22"/>
      <c r="G163" s="22" t="str">
        <f t="shared" si="4"/>
        <v/>
      </c>
    </row>
    <row r="164" spans="1:7">
      <c r="A164" s="30"/>
      <c r="B164" s="30"/>
      <c r="C164" s="31" t="s">
        <v>50</v>
      </c>
      <c r="D164" s="32" t="s">
        <v>94</v>
      </c>
      <c r="E164" s="33"/>
      <c r="F164" s="34"/>
      <c r="G164" s="35">
        <f>SUM(G150:G163)</f>
        <v>0</v>
      </c>
    </row>
    <row r="165" spans="1:7">
      <c r="A165" s="36"/>
      <c r="B165" s="36"/>
      <c r="C165" s="37"/>
      <c r="D165" s="38"/>
      <c r="E165" s="39"/>
      <c r="F165" s="40"/>
      <c r="G165" s="54"/>
    </row>
    <row r="166" spans="1:7">
      <c r="A166" s="36"/>
      <c r="B166" s="36"/>
      <c r="C166" s="37"/>
      <c r="D166" s="38"/>
      <c r="E166" s="39"/>
      <c r="F166" s="40"/>
      <c r="G166" s="54"/>
    </row>
    <row r="167" spans="1:7">
      <c r="A167" s="18"/>
      <c r="B167" s="18"/>
      <c r="C167" s="27"/>
      <c r="D167" s="14"/>
      <c r="E167" s="15"/>
      <c r="F167" s="22"/>
    </row>
    <row r="168" spans="1:7">
      <c r="A168" s="18"/>
      <c r="B168" s="18"/>
      <c r="C168" s="27"/>
      <c r="D168" s="14"/>
      <c r="E168" s="15"/>
      <c r="F168" s="22"/>
    </row>
    <row r="169" spans="1:7" ht="9.75" customHeight="1">
      <c r="A169" s="44" t="s">
        <v>12</v>
      </c>
      <c r="B169" s="44"/>
      <c r="C169" s="45" t="s">
        <v>25</v>
      </c>
      <c r="D169" s="14"/>
      <c r="E169" s="15"/>
      <c r="F169" s="22"/>
    </row>
    <row r="170" spans="1:7" ht="9.75" customHeight="1">
      <c r="A170" s="44"/>
      <c r="B170" s="44"/>
      <c r="C170" s="45"/>
      <c r="D170" s="14"/>
      <c r="E170" s="15"/>
      <c r="F170" s="22"/>
    </row>
    <row r="171" spans="1:7" ht="9.75" customHeight="1">
      <c r="A171" s="44"/>
      <c r="B171" s="44"/>
      <c r="C171" s="45"/>
      <c r="D171" s="14"/>
      <c r="E171" s="15"/>
      <c r="F171" s="22"/>
    </row>
    <row r="172" spans="1:7" ht="13.5" customHeight="1">
      <c r="A172" s="18"/>
      <c r="B172" s="18"/>
      <c r="C172" s="27"/>
      <c r="D172" s="46"/>
      <c r="E172" s="26"/>
      <c r="F172" s="29"/>
    </row>
    <row r="173" spans="1:7" ht="72.599999999999994" customHeight="1">
      <c r="A173" s="25" t="s">
        <v>41</v>
      </c>
      <c r="B173" s="25"/>
      <c r="C173" s="88" t="s">
        <v>78</v>
      </c>
      <c r="D173" s="46" t="s">
        <v>13</v>
      </c>
      <c r="E173" s="26">
        <v>4</v>
      </c>
      <c r="F173" s="29"/>
      <c r="G173" s="92">
        <f>E173*F173</f>
        <v>0</v>
      </c>
    </row>
    <row r="174" spans="1:7" ht="18.600000000000001" customHeight="1">
      <c r="A174" s="18"/>
      <c r="B174" s="18"/>
      <c r="C174" s="57"/>
      <c r="D174" s="46"/>
      <c r="E174" s="26"/>
      <c r="F174" s="29"/>
      <c r="G174" s="22" t="str">
        <f t="shared" ref="G174:G180" si="5">IF(ISBLANK(E174),"",E174*F174)</f>
        <v/>
      </c>
    </row>
    <row r="175" spans="1:7" ht="51.75" customHeight="1">
      <c r="A175" s="18" t="s">
        <v>77</v>
      </c>
      <c r="B175" s="18"/>
      <c r="C175" s="88" t="s">
        <v>80</v>
      </c>
      <c r="D175" s="46"/>
      <c r="E175" s="26"/>
      <c r="F175" s="29"/>
      <c r="G175" s="22" t="str">
        <f t="shared" si="5"/>
        <v/>
      </c>
    </row>
    <row r="176" spans="1:7" ht="14.25" customHeight="1">
      <c r="A176" s="18"/>
      <c r="B176" s="18"/>
      <c r="C176" s="88"/>
      <c r="D176" s="46" t="s">
        <v>79</v>
      </c>
      <c r="E176" s="26">
        <v>4.5999999999999996</v>
      </c>
      <c r="F176" s="29"/>
      <c r="G176" s="92">
        <f>E176*F176</f>
        <v>0</v>
      </c>
    </row>
    <row r="177" spans="1:7" ht="59.25" customHeight="1">
      <c r="A177" s="18" t="s">
        <v>136</v>
      </c>
      <c r="B177" s="18"/>
      <c r="C177" s="88" t="s">
        <v>80</v>
      </c>
      <c r="D177" s="46"/>
      <c r="E177" s="26"/>
      <c r="F177" s="29"/>
      <c r="G177" s="22"/>
    </row>
    <row r="178" spans="1:7" ht="14.25" customHeight="1">
      <c r="A178" s="18"/>
      <c r="B178" s="18"/>
      <c r="C178" s="88"/>
      <c r="D178" s="46" t="s">
        <v>79</v>
      </c>
      <c r="E178" s="26">
        <v>1</v>
      </c>
      <c r="F178" s="29"/>
      <c r="G178" s="92">
        <f>E178*F178</f>
        <v>0</v>
      </c>
    </row>
    <row r="179" spans="1:7" ht="14.25" customHeight="1">
      <c r="A179" s="18"/>
      <c r="B179" s="18"/>
      <c r="C179" s="88"/>
      <c r="D179" s="46"/>
      <c r="E179" s="26"/>
      <c r="F179" s="29"/>
      <c r="G179" s="22" t="str">
        <f t="shared" si="5"/>
        <v/>
      </c>
    </row>
    <row r="180" spans="1:7" ht="12.75" customHeight="1">
      <c r="A180" s="18"/>
      <c r="B180" s="18"/>
      <c r="C180" s="57"/>
      <c r="D180" s="46"/>
      <c r="E180" s="26"/>
      <c r="F180" s="29"/>
      <c r="G180" s="22" t="str">
        <f t="shared" si="5"/>
        <v/>
      </c>
    </row>
    <row r="181" spans="1:7">
      <c r="A181" s="30"/>
      <c r="B181" s="30"/>
      <c r="C181" s="31" t="s">
        <v>38</v>
      </c>
      <c r="D181" s="32" t="s">
        <v>94</v>
      </c>
      <c r="E181" s="33"/>
      <c r="F181" s="34"/>
      <c r="G181" s="35">
        <f>SUM(G173:G180)</f>
        <v>0</v>
      </c>
    </row>
    <row r="182" spans="1:7">
      <c r="A182" s="18"/>
      <c r="B182" s="18"/>
      <c r="C182" s="27"/>
      <c r="D182" s="14"/>
      <c r="E182" s="15"/>
      <c r="F182" s="22"/>
    </row>
    <row r="183" spans="1:7">
      <c r="A183" s="18"/>
      <c r="B183" s="18"/>
      <c r="C183" s="27"/>
      <c r="D183" s="14"/>
      <c r="E183" s="15"/>
      <c r="F183" s="22"/>
    </row>
    <row r="184" spans="1:7">
      <c r="A184" s="18"/>
      <c r="B184" s="18"/>
      <c r="C184" s="27"/>
      <c r="D184" s="14"/>
      <c r="E184" s="15"/>
      <c r="F184" s="22"/>
    </row>
    <row r="185" spans="1:7">
      <c r="A185" s="95" t="s">
        <v>34</v>
      </c>
      <c r="B185" s="18"/>
      <c r="C185" s="94" t="s">
        <v>143</v>
      </c>
      <c r="D185" s="14"/>
      <c r="E185" s="15"/>
      <c r="F185" s="22"/>
    </row>
    <row r="186" spans="1:7">
      <c r="A186" s="18"/>
      <c r="B186" s="18"/>
      <c r="C186" s="27"/>
      <c r="D186" s="14"/>
      <c r="E186" s="15"/>
      <c r="F186" s="22"/>
    </row>
    <row r="187" spans="1:7">
      <c r="A187" s="18"/>
      <c r="B187" s="18"/>
      <c r="C187" s="27"/>
      <c r="D187" s="14"/>
      <c r="E187" s="15"/>
      <c r="F187" s="22"/>
    </row>
    <row r="188" spans="1:7" ht="66.75" customHeight="1">
      <c r="A188" s="18" t="s">
        <v>84</v>
      </c>
      <c r="B188" s="18"/>
      <c r="C188" s="27" t="s">
        <v>144</v>
      </c>
      <c r="D188" s="14"/>
      <c r="E188" s="15"/>
      <c r="F188" s="22"/>
    </row>
    <row r="189" spans="1:7" ht="18.75" customHeight="1">
      <c r="A189" s="18"/>
      <c r="B189" s="18"/>
      <c r="C189" s="27"/>
      <c r="D189" s="14" t="s">
        <v>8</v>
      </c>
      <c r="E189" s="15">
        <v>30</v>
      </c>
      <c r="F189" s="22"/>
      <c r="G189" s="92">
        <f>E189*F189</f>
        <v>0</v>
      </c>
    </row>
    <row r="190" spans="1:7" ht="39.75" customHeight="1">
      <c r="A190" s="18" t="s">
        <v>85</v>
      </c>
      <c r="B190" s="18"/>
      <c r="C190" s="27" t="s">
        <v>145</v>
      </c>
      <c r="D190" s="14" t="s">
        <v>23</v>
      </c>
      <c r="E190" s="15">
        <v>6</v>
      </c>
      <c r="F190" s="22"/>
      <c r="G190" s="92">
        <f>E190*F190</f>
        <v>0</v>
      </c>
    </row>
    <row r="191" spans="1:7" ht="17.45" customHeight="1">
      <c r="A191" s="18"/>
      <c r="B191" s="18"/>
      <c r="C191" s="27"/>
      <c r="D191" s="14"/>
      <c r="E191" s="15"/>
      <c r="F191" s="22"/>
      <c r="G191" s="22" t="str">
        <f t="shared" ref="G191:G198" si="6">IF(ISBLANK(E191),"",E191*F191)</f>
        <v/>
      </c>
    </row>
    <row r="192" spans="1:7" ht="52.5" customHeight="1">
      <c r="A192" s="18" t="s">
        <v>86</v>
      </c>
      <c r="B192" s="18"/>
      <c r="C192" s="27" t="s">
        <v>87</v>
      </c>
      <c r="D192" s="14" t="s">
        <v>88</v>
      </c>
      <c r="E192" s="15">
        <v>2</v>
      </c>
      <c r="F192" s="22"/>
      <c r="G192" s="92">
        <f>E192*F192</f>
        <v>0</v>
      </c>
    </row>
    <row r="193" spans="1:8">
      <c r="A193" s="18"/>
      <c r="B193" s="18"/>
      <c r="C193" s="27"/>
      <c r="D193" s="14"/>
      <c r="E193" s="15"/>
      <c r="F193" s="22"/>
      <c r="G193" s="22" t="str">
        <f t="shared" si="6"/>
        <v/>
      </c>
    </row>
    <row r="194" spans="1:8" ht="51.75" customHeight="1">
      <c r="A194" s="18" t="s">
        <v>146</v>
      </c>
      <c r="B194" s="18"/>
      <c r="C194" s="27" t="s">
        <v>89</v>
      </c>
      <c r="D194" s="14"/>
      <c r="E194" s="15"/>
      <c r="F194" s="22"/>
      <c r="G194" s="22" t="str">
        <f t="shared" si="6"/>
        <v/>
      </c>
    </row>
    <row r="195" spans="1:8">
      <c r="A195" s="18"/>
      <c r="B195" s="18"/>
      <c r="C195" s="27"/>
      <c r="D195" s="14" t="s">
        <v>88</v>
      </c>
      <c r="E195" s="15">
        <v>2</v>
      </c>
      <c r="F195" s="22"/>
      <c r="G195" s="92">
        <f>E195*F195</f>
        <v>0</v>
      </c>
    </row>
    <row r="196" spans="1:8">
      <c r="A196" s="18"/>
      <c r="B196" s="18"/>
      <c r="C196" s="27"/>
      <c r="D196" s="14"/>
      <c r="E196" s="15"/>
      <c r="F196" s="22"/>
      <c r="G196" s="22"/>
    </row>
    <row r="197" spans="1:8" ht="18.600000000000001" customHeight="1">
      <c r="A197" s="18"/>
      <c r="B197" s="18"/>
      <c r="C197" s="27"/>
      <c r="D197" s="14"/>
      <c r="E197" s="15"/>
      <c r="F197" s="22"/>
      <c r="G197" s="22"/>
    </row>
    <row r="198" spans="1:8">
      <c r="A198" s="18"/>
      <c r="B198" s="18"/>
      <c r="C198" s="27"/>
      <c r="D198" s="14"/>
      <c r="E198" s="15"/>
      <c r="F198" s="22"/>
      <c r="G198" s="22" t="str">
        <f t="shared" si="6"/>
        <v/>
      </c>
    </row>
    <row r="199" spans="1:8" ht="13.5" customHeight="1">
      <c r="A199" s="96"/>
      <c r="B199" s="96"/>
      <c r="C199" s="96" t="s">
        <v>97</v>
      </c>
      <c r="D199" s="98" t="s">
        <v>98</v>
      </c>
      <c r="E199" s="96"/>
      <c r="F199" s="96"/>
      <c r="G199" s="97">
        <f>SUM(G188:G198)</f>
        <v>0</v>
      </c>
    </row>
    <row r="200" spans="1:8" ht="13.5" customHeight="1">
      <c r="A200" s="103"/>
      <c r="B200" s="103"/>
      <c r="C200" s="103"/>
      <c r="D200" s="104"/>
      <c r="E200" s="103"/>
      <c r="F200" s="103"/>
      <c r="G200" s="105"/>
    </row>
    <row r="201" spans="1:8" ht="13.5" customHeight="1">
      <c r="A201" s="103"/>
      <c r="B201" s="103"/>
      <c r="C201" s="103"/>
      <c r="D201" s="104"/>
      <c r="E201" s="103"/>
      <c r="F201" s="103"/>
      <c r="G201" s="105"/>
    </row>
    <row r="202" spans="1:8" ht="18.600000000000001" customHeight="1">
      <c r="A202" s="103" t="s">
        <v>92</v>
      </c>
      <c r="B202" s="103"/>
      <c r="C202" s="103" t="s">
        <v>140</v>
      </c>
      <c r="D202" s="104"/>
      <c r="E202" s="103"/>
      <c r="F202" s="103"/>
      <c r="G202" s="105"/>
    </row>
    <row r="203" spans="1:8" ht="18.600000000000001" customHeight="1">
      <c r="A203" s="103"/>
      <c r="B203" s="103"/>
      <c r="C203" s="103"/>
      <c r="D203" s="104"/>
      <c r="E203" s="103"/>
      <c r="F203" s="103"/>
      <c r="G203" s="105"/>
    </row>
    <row r="204" spans="1:8" ht="13.5" customHeight="1">
      <c r="A204" s="103"/>
      <c r="B204" s="103"/>
      <c r="C204" s="103"/>
      <c r="D204" s="104"/>
      <c r="E204" s="103"/>
      <c r="F204" s="103"/>
      <c r="G204" s="105"/>
    </row>
    <row r="205" spans="1:8" ht="49.9" customHeight="1">
      <c r="A205" s="108" t="s">
        <v>142</v>
      </c>
      <c r="B205" s="103"/>
      <c r="C205" s="109" t="s">
        <v>139</v>
      </c>
      <c r="D205" s="107" t="s">
        <v>88</v>
      </c>
      <c r="E205" s="107" t="s">
        <v>132</v>
      </c>
      <c r="F205" s="106"/>
      <c r="G205" s="92">
        <f>E205*F205</f>
        <v>0</v>
      </c>
      <c r="H205" s="110"/>
    </row>
    <row r="206" spans="1:8" ht="13.5" customHeight="1">
      <c r="A206" s="103"/>
      <c r="B206" s="103"/>
      <c r="C206" s="103"/>
      <c r="D206" s="104"/>
      <c r="E206" s="103"/>
      <c r="F206" s="103"/>
      <c r="G206" s="105"/>
    </row>
    <row r="207" spans="1:8" ht="56.25" customHeight="1">
      <c r="A207" s="109" t="s">
        <v>134</v>
      </c>
      <c r="B207" s="103"/>
      <c r="C207" s="109" t="s">
        <v>133</v>
      </c>
      <c r="D207" s="106" t="s">
        <v>13</v>
      </c>
      <c r="E207" s="106" t="s">
        <v>141</v>
      </c>
      <c r="F207" s="107"/>
      <c r="G207" s="92">
        <f>E207*F207</f>
        <v>0</v>
      </c>
    </row>
    <row r="208" spans="1:8" ht="13.5" customHeight="1">
      <c r="A208" s="103"/>
      <c r="B208" s="103"/>
      <c r="C208" s="103"/>
      <c r="D208" s="104"/>
      <c r="E208" s="103"/>
      <c r="F208" s="103"/>
      <c r="G208" s="105"/>
    </row>
    <row r="209" spans="1:9" ht="13.5" customHeight="1">
      <c r="A209" s="103"/>
      <c r="B209" s="103"/>
      <c r="C209" s="103"/>
      <c r="D209" s="104"/>
      <c r="E209" s="103"/>
      <c r="F209" s="103"/>
      <c r="G209" s="105"/>
    </row>
    <row r="210" spans="1:9" ht="13.5" customHeight="1">
      <c r="A210" s="103"/>
      <c r="B210" s="103"/>
      <c r="C210" s="103"/>
      <c r="D210" s="104"/>
      <c r="E210" s="103"/>
      <c r="F210" s="103"/>
      <c r="G210" s="105"/>
    </row>
    <row r="211" spans="1:9" ht="14.45" customHeight="1">
      <c r="A211" s="96"/>
      <c r="B211" s="96"/>
      <c r="C211" s="96" t="s">
        <v>152</v>
      </c>
      <c r="D211" s="98" t="s">
        <v>94</v>
      </c>
      <c r="E211" s="96"/>
      <c r="F211" s="96"/>
      <c r="G211" s="97">
        <f>G205+G207</f>
        <v>0</v>
      </c>
    </row>
    <row r="212" spans="1:9">
      <c r="A212" s="18"/>
      <c r="B212" s="18"/>
      <c r="C212" s="27"/>
      <c r="D212" s="14"/>
      <c r="E212" s="15"/>
      <c r="F212" s="22"/>
    </row>
    <row r="213" spans="1:9">
      <c r="A213" s="18"/>
      <c r="B213" s="18"/>
      <c r="C213" s="27"/>
      <c r="D213" s="14"/>
      <c r="E213" s="15"/>
      <c r="F213" s="22"/>
    </row>
    <row r="214" spans="1:9" ht="15" customHeight="1">
      <c r="A214" s="44" t="s">
        <v>130</v>
      </c>
      <c r="B214" s="44"/>
      <c r="C214" s="45" t="s">
        <v>28</v>
      </c>
      <c r="D214" s="14"/>
      <c r="E214" s="15"/>
      <c r="F214" s="22"/>
    </row>
    <row r="215" spans="1:9" ht="18.75" customHeight="1">
      <c r="A215" s="18"/>
      <c r="B215" s="18"/>
      <c r="C215" s="27"/>
      <c r="D215" s="14"/>
      <c r="E215" s="15"/>
      <c r="F215" s="22"/>
    </row>
    <row r="216" spans="1:9" ht="83.25" customHeight="1">
      <c r="A216" s="25" t="s">
        <v>131</v>
      </c>
      <c r="B216" s="25"/>
      <c r="C216" s="57" t="s">
        <v>59</v>
      </c>
      <c r="D216" s="43"/>
      <c r="E216" s="26"/>
      <c r="F216" s="29"/>
    </row>
    <row r="217" spans="1:9">
      <c r="A217" s="25"/>
      <c r="B217" s="25"/>
      <c r="C217" s="27"/>
      <c r="D217" s="43"/>
      <c r="E217" s="26"/>
      <c r="F217" s="29"/>
      <c r="I217" s="92"/>
    </row>
    <row r="218" spans="1:9">
      <c r="A218" s="25" t="s">
        <v>26</v>
      </c>
      <c r="B218" s="25"/>
      <c r="C218" s="27" t="s">
        <v>51</v>
      </c>
      <c r="D218" s="14" t="s">
        <v>13</v>
      </c>
      <c r="E218" s="28">
        <v>5</v>
      </c>
      <c r="F218" s="29"/>
      <c r="G218" s="92">
        <f>E218*F218</f>
        <v>0</v>
      </c>
    </row>
    <row r="219" spans="1:9">
      <c r="A219" s="25" t="s">
        <v>27</v>
      </c>
      <c r="B219" s="25"/>
      <c r="C219" s="27" t="s">
        <v>29</v>
      </c>
      <c r="D219" s="14" t="s">
        <v>13</v>
      </c>
      <c r="E219" s="28">
        <v>5</v>
      </c>
      <c r="F219" s="22"/>
      <c r="G219" s="92">
        <f>E219*F219</f>
        <v>0</v>
      </c>
    </row>
    <row r="220" spans="1:9" ht="10.5" customHeight="1">
      <c r="A220" s="18"/>
      <c r="B220" s="18"/>
      <c r="C220" s="27"/>
      <c r="D220" s="14"/>
      <c r="E220" s="15"/>
      <c r="G220" s="22" t="str">
        <f>IF(ISBLANK(E220),"",E220*F219)</f>
        <v/>
      </c>
    </row>
    <row r="221" spans="1:9">
      <c r="A221" s="18"/>
      <c r="B221" s="18"/>
      <c r="C221" s="27"/>
      <c r="D221" s="14"/>
      <c r="E221" s="28"/>
      <c r="F221" s="22"/>
      <c r="G221" s="22" t="str">
        <f t="shared" ref="G221:G222" si="7">IF(ISBLANK(E221),"",E221*F221)</f>
        <v/>
      </c>
    </row>
    <row r="222" spans="1:9">
      <c r="A222" s="18"/>
      <c r="B222" s="18"/>
      <c r="C222" s="27"/>
      <c r="D222" s="14"/>
      <c r="E222" s="28"/>
      <c r="F222" s="62"/>
      <c r="G222" s="22" t="str">
        <f t="shared" si="7"/>
        <v/>
      </c>
    </row>
    <row r="223" spans="1:9">
      <c r="A223" s="30"/>
      <c r="B223" s="30"/>
      <c r="C223" s="31" t="s">
        <v>39</v>
      </c>
      <c r="D223" s="32" t="s">
        <v>94</v>
      </c>
      <c r="E223" s="33"/>
      <c r="F223" s="63"/>
      <c r="G223" s="35">
        <f>SUM(G218:G222)</f>
        <v>0</v>
      </c>
    </row>
    <row r="224" spans="1:9">
      <c r="A224" s="36"/>
      <c r="B224" s="36"/>
      <c r="C224" s="37"/>
      <c r="D224" s="38"/>
      <c r="E224" s="39"/>
      <c r="F224" s="64"/>
      <c r="G224" s="54"/>
    </row>
    <row r="225" spans="1:7">
      <c r="A225" s="36"/>
      <c r="B225" s="36"/>
      <c r="C225" s="37"/>
      <c r="D225" s="38"/>
      <c r="E225" s="39"/>
      <c r="F225" s="64"/>
      <c r="G225" s="54"/>
    </row>
    <row r="226" spans="1:7" ht="12" customHeight="1">
      <c r="A226" s="25"/>
      <c r="B226" s="36"/>
      <c r="C226" s="50"/>
      <c r="D226" s="60"/>
      <c r="E226" s="39"/>
      <c r="F226" s="64"/>
      <c r="G226" s="39"/>
    </row>
    <row r="227" spans="1:7" ht="12" customHeight="1">
      <c r="A227" s="25"/>
      <c r="B227" s="36"/>
      <c r="C227" s="50"/>
      <c r="D227" s="60"/>
      <c r="E227" s="39"/>
      <c r="F227" s="64"/>
      <c r="G227" s="39"/>
    </row>
    <row r="228" spans="1:7">
      <c r="A228" s="25"/>
      <c r="B228" s="36"/>
      <c r="C228" s="50"/>
      <c r="D228" s="60"/>
      <c r="E228" s="39"/>
      <c r="F228" s="64"/>
      <c r="G228" s="39"/>
    </row>
    <row r="229" spans="1:7">
      <c r="A229" s="25"/>
      <c r="B229" s="36"/>
      <c r="C229" s="50"/>
      <c r="D229" s="60"/>
      <c r="E229" s="39"/>
      <c r="F229" s="64"/>
      <c r="G229" s="39"/>
    </row>
    <row r="230" spans="1:7">
      <c r="A230" s="25"/>
      <c r="B230" s="36"/>
      <c r="C230" s="50"/>
      <c r="D230" s="60"/>
      <c r="E230" s="39"/>
      <c r="F230" s="64"/>
      <c r="G230" s="39"/>
    </row>
    <row r="231" spans="1:7">
      <c r="A231" s="25"/>
      <c r="B231" s="36"/>
      <c r="C231" s="50"/>
      <c r="D231" s="60"/>
      <c r="E231" s="39"/>
      <c r="F231" s="64"/>
      <c r="G231" s="39"/>
    </row>
    <row r="232" spans="1:7">
      <c r="A232" s="25"/>
      <c r="B232" s="36"/>
      <c r="C232" s="50"/>
      <c r="D232" s="60"/>
      <c r="E232" s="39"/>
      <c r="F232" s="64"/>
      <c r="G232" s="39"/>
    </row>
    <row r="233" spans="1:7">
      <c r="A233" s="25"/>
      <c r="B233" s="36"/>
      <c r="C233" s="50"/>
      <c r="D233" s="60"/>
      <c r="E233" s="39"/>
      <c r="F233" s="64"/>
      <c r="G233" s="39"/>
    </row>
    <row r="234" spans="1:7">
      <c r="A234" s="25"/>
      <c r="B234" s="36"/>
      <c r="C234" s="50"/>
      <c r="D234" s="60"/>
      <c r="E234" s="39"/>
      <c r="F234" s="64"/>
      <c r="G234" s="39"/>
    </row>
    <row r="235" spans="1:7">
      <c r="A235" s="25"/>
      <c r="B235" s="36"/>
      <c r="C235" s="50"/>
      <c r="D235" s="60"/>
      <c r="E235" s="39"/>
      <c r="F235" s="64"/>
      <c r="G235" s="39"/>
    </row>
    <row r="236" spans="1:7">
      <c r="A236" s="18"/>
      <c r="B236" s="18"/>
      <c r="C236" s="27"/>
      <c r="D236" s="14"/>
      <c r="E236" s="15"/>
      <c r="F236" s="62"/>
    </row>
    <row r="237" spans="1:7">
      <c r="A237" s="18"/>
      <c r="B237" s="18"/>
      <c r="C237" s="19"/>
      <c r="D237" s="14"/>
      <c r="E237" s="15"/>
      <c r="F237" s="62"/>
    </row>
    <row r="238" spans="1:7" ht="18">
      <c r="A238" s="30"/>
      <c r="B238" s="30"/>
      <c r="C238" s="90" t="s">
        <v>15</v>
      </c>
      <c r="D238" s="51"/>
      <c r="E238" s="33"/>
      <c r="F238" s="63"/>
      <c r="G238" s="33"/>
    </row>
    <row r="239" spans="1:7">
      <c r="A239" s="18"/>
      <c r="B239" s="18"/>
      <c r="C239" s="19"/>
      <c r="D239" s="14"/>
      <c r="E239" s="15"/>
      <c r="F239" s="62"/>
    </row>
    <row r="240" spans="1:7">
      <c r="A240" s="18"/>
      <c r="B240" s="18"/>
      <c r="C240" s="19"/>
      <c r="D240" s="14"/>
      <c r="E240" s="15"/>
      <c r="F240" s="62"/>
    </row>
    <row r="241" spans="1:9">
      <c r="A241" s="41" t="s">
        <v>7</v>
      </c>
      <c r="B241" s="41"/>
      <c r="C241" s="13" t="s">
        <v>20</v>
      </c>
      <c r="D241" s="52" t="s">
        <v>94</v>
      </c>
      <c r="E241" s="53"/>
      <c r="F241" s="65"/>
      <c r="G241" s="54">
        <f>G74</f>
        <v>0</v>
      </c>
    </row>
    <row r="242" spans="1:9">
      <c r="A242" s="41"/>
      <c r="B242" s="41"/>
      <c r="C242" s="13"/>
      <c r="D242" s="52"/>
      <c r="E242" s="53"/>
      <c r="F242" s="65"/>
      <c r="G242" s="53"/>
    </row>
    <row r="243" spans="1:9">
      <c r="A243" s="41" t="s">
        <v>9</v>
      </c>
      <c r="B243" s="41"/>
      <c r="C243" s="13" t="s">
        <v>21</v>
      </c>
      <c r="D243" s="52" t="s">
        <v>94</v>
      </c>
      <c r="E243" s="53"/>
      <c r="F243" s="65"/>
      <c r="G243" s="53">
        <f>G102</f>
        <v>0</v>
      </c>
    </row>
    <row r="244" spans="1:9">
      <c r="A244" s="41"/>
      <c r="B244" s="41"/>
      <c r="C244" s="13"/>
      <c r="D244" s="52"/>
      <c r="E244" s="53"/>
      <c r="F244" s="65"/>
      <c r="G244" s="53"/>
    </row>
    <row r="245" spans="1:9">
      <c r="A245" s="23" t="s">
        <v>10</v>
      </c>
      <c r="B245" s="23"/>
      <c r="C245" s="13" t="s">
        <v>91</v>
      </c>
      <c r="D245" s="52" t="s">
        <v>94</v>
      </c>
      <c r="E245" s="53"/>
      <c r="F245" s="65"/>
      <c r="G245" s="53">
        <f>G123</f>
        <v>0</v>
      </c>
    </row>
    <row r="246" spans="1:9">
      <c r="A246" s="23"/>
      <c r="B246" s="23"/>
      <c r="C246" s="45"/>
      <c r="D246" s="52"/>
      <c r="E246" s="53"/>
      <c r="F246" s="65"/>
      <c r="G246" s="53"/>
    </row>
    <row r="247" spans="1:9">
      <c r="A247" s="23" t="s">
        <v>14</v>
      </c>
      <c r="B247" s="23"/>
      <c r="C247" s="45" t="s">
        <v>24</v>
      </c>
      <c r="D247" s="52" t="s">
        <v>94</v>
      </c>
      <c r="E247" s="53"/>
      <c r="F247" s="65"/>
      <c r="G247" s="53">
        <f>G142</f>
        <v>0</v>
      </c>
    </row>
    <row r="248" spans="1:9">
      <c r="A248" s="23"/>
      <c r="B248" s="23"/>
      <c r="C248" s="45"/>
      <c r="D248" s="52"/>
      <c r="E248" s="53"/>
      <c r="F248" s="65"/>
      <c r="G248" s="53"/>
    </row>
    <row r="249" spans="1:9">
      <c r="A249" s="23" t="s">
        <v>11</v>
      </c>
      <c r="B249" s="23"/>
      <c r="C249" s="45" t="s">
        <v>49</v>
      </c>
      <c r="D249" s="52" t="s">
        <v>94</v>
      </c>
      <c r="E249" s="53"/>
      <c r="F249" s="65"/>
      <c r="G249" s="53">
        <f>G164</f>
        <v>0</v>
      </c>
    </row>
    <row r="250" spans="1:9">
      <c r="A250" s="23"/>
      <c r="B250" s="23"/>
      <c r="C250" s="45"/>
      <c r="D250" s="52"/>
      <c r="E250" s="53"/>
      <c r="F250" s="65"/>
      <c r="G250" s="53"/>
    </row>
    <row r="251" spans="1:9">
      <c r="A251" s="23" t="s">
        <v>12</v>
      </c>
      <c r="B251" s="23"/>
      <c r="C251" s="45" t="s">
        <v>25</v>
      </c>
      <c r="D251" s="52" t="s">
        <v>94</v>
      </c>
      <c r="E251" s="53"/>
      <c r="F251" s="65"/>
      <c r="G251" s="53">
        <f>G181</f>
        <v>0</v>
      </c>
      <c r="H251" s="10"/>
      <c r="I251" s="11"/>
    </row>
    <row r="252" spans="1:9">
      <c r="A252" s="23"/>
      <c r="B252" s="23"/>
      <c r="C252" s="45"/>
      <c r="D252" s="52"/>
      <c r="E252" s="53"/>
      <c r="F252" s="65"/>
      <c r="G252" s="53"/>
      <c r="H252" s="10"/>
      <c r="I252" s="11"/>
    </row>
    <row r="253" spans="1:9">
      <c r="A253" s="23" t="s">
        <v>34</v>
      </c>
      <c r="B253" s="23" t="s">
        <v>61</v>
      </c>
      <c r="C253" s="45" t="s">
        <v>93</v>
      </c>
      <c r="D253" s="52" t="s">
        <v>94</v>
      </c>
      <c r="E253" s="53"/>
      <c r="F253" s="65"/>
      <c r="G253" s="53">
        <f>G199</f>
        <v>0</v>
      </c>
      <c r="H253" s="10"/>
      <c r="I253" s="11"/>
    </row>
    <row r="254" spans="1:9">
      <c r="A254" s="41"/>
      <c r="B254" s="41"/>
      <c r="C254" s="13"/>
      <c r="D254" s="52"/>
      <c r="E254" s="53"/>
      <c r="F254" s="65"/>
      <c r="G254" s="53"/>
    </row>
    <row r="255" spans="1:9">
      <c r="A255" s="41" t="s">
        <v>92</v>
      </c>
      <c r="B255" s="41"/>
      <c r="C255" s="45" t="s">
        <v>153</v>
      </c>
      <c r="D255" s="52" t="s">
        <v>94</v>
      </c>
      <c r="E255" s="53"/>
      <c r="F255" s="65"/>
      <c r="G255" s="53">
        <f>G211</f>
        <v>0</v>
      </c>
    </row>
    <row r="256" spans="1:9">
      <c r="A256" s="41"/>
      <c r="B256" s="41"/>
      <c r="C256" s="45"/>
      <c r="D256" s="52"/>
      <c r="E256" s="53"/>
      <c r="F256" s="65"/>
      <c r="G256" s="53"/>
    </row>
    <row r="257" spans="1:7">
      <c r="A257" s="41" t="s">
        <v>130</v>
      </c>
      <c r="B257" s="41"/>
      <c r="C257" s="45" t="s">
        <v>28</v>
      </c>
      <c r="D257" s="52" t="s">
        <v>94</v>
      </c>
      <c r="E257" s="53"/>
      <c r="F257" s="65"/>
      <c r="G257" s="53">
        <f>G223</f>
        <v>0</v>
      </c>
    </row>
    <row r="258" spans="1:7">
      <c r="A258" s="41"/>
      <c r="B258" s="41"/>
      <c r="C258" s="13"/>
      <c r="D258" s="52"/>
      <c r="E258" s="53"/>
      <c r="F258" s="65"/>
      <c r="G258" s="53"/>
    </row>
    <row r="259" spans="1:7">
      <c r="A259" s="41"/>
      <c r="B259" s="41"/>
      <c r="C259" s="13"/>
      <c r="D259" s="52"/>
      <c r="E259" s="53"/>
      <c r="F259" s="65"/>
      <c r="G259" s="53"/>
    </row>
    <row r="260" spans="1:7">
      <c r="A260" s="70" t="s">
        <v>55</v>
      </c>
      <c r="B260" s="70"/>
      <c r="C260" s="71" t="s">
        <v>135</v>
      </c>
      <c r="D260" s="72" t="s">
        <v>94</v>
      </c>
      <c r="E260" s="73"/>
      <c r="F260" s="74"/>
      <c r="G260" s="75">
        <f>G257+G255+G253+G251+G249+G247+G245+G243+G241</f>
        <v>0</v>
      </c>
    </row>
    <row r="261" spans="1:7">
      <c r="A261" s="66"/>
      <c r="B261" s="66"/>
      <c r="C261" s="67"/>
      <c r="D261" s="38"/>
      <c r="E261" s="68"/>
      <c r="F261" s="69"/>
      <c r="G261" s="54"/>
    </row>
    <row r="262" spans="1:7">
      <c r="A262" s="76" t="s">
        <v>56</v>
      </c>
      <c r="B262" s="76"/>
      <c r="C262" s="77" t="s">
        <v>16</v>
      </c>
      <c r="D262" s="78" t="s">
        <v>94</v>
      </c>
      <c r="E262" s="79"/>
      <c r="F262" s="80"/>
      <c r="G262" s="79">
        <f>G260*0.25</f>
        <v>0</v>
      </c>
    </row>
    <row r="263" spans="1:7" ht="13.5" thickBot="1">
      <c r="A263" s="41"/>
      <c r="B263" s="41"/>
      <c r="C263" s="13"/>
      <c r="D263" s="52"/>
      <c r="E263" s="53"/>
      <c r="F263" s="65"/>
      <c r="G263" s="53"/>
    </row>
    <row r="264" spans="1:7" ht="14.25" thickTop="1" thickBot="1">
      <c r="A264" s="81" t="s">
        <v>57</v>
      </c>
      <c r="B264" s="81"/>
      <c r="C264" s="82" t="s">
        <v>17</v>
      </c>
      <c r="D264" s="83" t="s">
        <v>94</v>
      </c>
      <c r="E264" s="84"/>
      <c r="F264" s="85"/>
      <c r="G264" s="86">
        <f>SUM(G260:G263)</f>
        <v>0</v>
      </c>
    </row>
    <row r="265" spans="1:7" ht="13.5" thickTop="1">
      <c r="A265" s="41"/>
      <c r="B265" s="41"/>
      <c r="C265" s="13"/>
      <c r="D265" s="52"/>
      <c r="E265" s="53"/>
      <c r="F265" s="53"/>
      <c r="G265" s="53"/>
    </row>
    <row r="266" spans="1:7">
      <c r="A266" s="41"/>
      <c r="B266" s="41"/>
      <c r="C266" s="13"/>
      <c r="D266" s="52"/>
      <c r="E266" s="53"/>
      <c r="F266" s="53"/>
      <c r="G266" s="53"/>
    </row>
    <row r="267" spans="1:7">
      <c r="A267" s="41"/>
      <c r="B267" s="41"/>
      <c r="C267" s="13"/>
      <c r="D267" s="52"/>
      <c r="E267" s="53"/>
      <c r="F267" s="53"/>
      <c r="G267" s="53"/>
    </row>
    <row r="268" spans="1:7">
      <c r="A268" s="18"/>
      <c r="B268" s="18"/>
      <c r="C268" s="12"/>
      <c r="D268" s="14"/>
      <c r="E268" s="15"/>
      <c r="F268" s="15"/>
    </row>
    <row r="269" spans="1:7">
      <c r="A269" s="120" t="s">
        <v>150</v>
      </c>
      <c r="B269" s="120"/>
      <c r="C269" s="120"/>
      <c r="D269" s="114" t="s">
        <v>18</v>
      </c>
      <c r="E269" s="121"/>
      <c r="F269" s="121"/>
      <c r="G269" s="121"/>
    </row>
    <row r="270" spans="1:7">
      <c r="A270" s="12"/>
      <c r="B270" s="12"/>
      <c r="C270" s="12"/>
      <c r="D270" s="14"/>
      <c r="E270" s="87"/>
      <c r="F270" s="87"/>
      <c r="G270" s="87"/>
    </row>
    <row r="271" spans="1:7">
      <c r="A271" s="12"/>
      <c r="B271" s="12"/>
      <c r="C271" s="12"/>
      <c r="D271" s="14"/>
      <c r="E271" s="87"/>
      <c r="F271" s="87"/>
      <c r="G271" s="87"/>
    </row>
    <row r="272" spans="1:7">
      <c r="A272" s="12"/>
      <c r="B272" s="12"/>
      <c r="C272" s="12"/>
      <c r="D272" s="14"/>
      <c r="E272" s="87"/>
      <c r="F272" s="87"/>
      <c r="G272" s="87"/>
    </row>
    <row r="273" spans="1:7">
      <c r="A273" s="18"/>
      <c r="B273" s="18"/>
      <c r="C273" s="19"/>
      <c r="D273" s="114" t="s">
        <v>19</v>
      </c>
      <c r="E273" s="114"/>
      <c r="F273" s="114"/>
      <c r="G273" s="114"/>
    </row>
    <row r="274" spans="1:7">
      <c r="D274" s="5"/>
      <c r="E274" s="6"/>
      <c r="F274" s="6"/>
      <c r="G274" s="61"/>
    </row>
    <row r="275" spans="1:7">
      <c r="D275" s="5"/>
      <c r="E275" s="6"/>
      <c r="F275" s="6"/>
      <c r="G275" s="61"/>
    </row>
    <row r="276" spans="1:7">
      <c r="D276" s="5"/>
      <c r="E276" s="6"/>
      <c r="F276" s="6"/>
      <c r="G276" s="61"/>
    </row>
    <row r="277" spans="1:7">
      <c r="D277" s="5"/>
      <c r="E277" s="6"/>
      <c r="F277" s="6"/>
      <c r="G277" s="61"/>
    </row>
    <row r="278" spans="1:7">
      <c r="D278" s="5"/>
      <c r="E278" s="6"/>
      <c r="F278" s="6"/>
      <c r="G278" s="61"/>
    </row>
  </sheetData>
  <mergeCells count="13">
    <mergeCell ref="A5:G5"/>
    <mergeCell ref="D273:G273"/>
    <mergeCell ref="A50:C50"/>
    <mergeCell ref="A29:G29"/>
    <mergeCell ref="A7:G7"/>
    <mergeCell ref="A33:G33"/>
    <mergeCell ref="A269:C269"/>
    <mergeCell ref="D269:G269"/>
    <mergeCell ref="A34:G34"/>
    <mergeCell ref="E50:G50"/>
    <mergeCell ref="A31:G32"/>
    <mergeCell ref="A9:G9"/>
    <mergeCell ref="C35:F35"/>
  </mergeCells>
  <phoneticPr fontId="0" type="noConversion"/>
  <pageMargins left="0.78740157480314965" right="0.39370078740157483" top="0.78740157480314965" bottom="0.59055118110236227" header="0.19685039370078741" footer="0.31496062992125984"/>
  <pageSetup paperSize="9" orientation="portrait" horizontalDpi="360" verticalDpi="360" r:id="rId1"/>
  <rowBreaks count="1" manualBreakCount="1">
    <brk id="5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TRG  RIBNIK  </vt:lpstr>
      <vt:lpstr>'TRG  RIBNIK  '!Ispis_naslova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Drago</dc:creator>
  <cp:lastModifiedBy>Ivana Jarmek Volović</cp:lastModifiedBy>
  <cp:lastPrinted>2024-05-03T06:05:41Z</cp:lastPrinted>
  <dcterms:created xsi:type="dcterms:W3CDTF">2012-04-13T10:31:17Z</dcterms:created>
  <dcterms:modified xsi:type="dcterms:W3CDTF">2024-12-11T16:35:44Z</dcterms:modified>
</cp:coreProperties>
</file>